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<sst xmlns="http://schemas.openxmlformats.org/spreadsheetml/2006/main" count="402" uniqueCount="172">
  <si>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</si>
  <si>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</si>
  <si>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</si>
  <si>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</si>
  <si>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</si>
  <si>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</si>
  <si>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</si>
  <si>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</si>
  <si>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</si>
  <si>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</si>
  <si>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</si>
  <si>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</si>
  <si>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</si>
  <si>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</si>
  <si>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</si>
  <si>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</si>
  <si>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</si>
  <si>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</si>
  <si>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71241000-9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</si>
  <si>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</si>
  <si>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</si>
  <si>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</si>
  <si>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</si>
  <si>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</si>
  <si>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</si>
  <si>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</si>
  <si>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</si>
  <si>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</si>
  <si>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</si>
  <si>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</si>
  <si>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</si>
  <si>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</si>
  <si>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</si>
  <si>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</si>
  <si>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</si>
  <si>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</si>
  <si>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licitatie deschisa/ 2015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</si>
  <si>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</si>
  <si>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</si>
  <si>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</si>
  <si>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</si>
  <si>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</si>
  <si>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</si>
  <si>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</si>
  <si>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</si>
  <si>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</si>
  <si>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</si>
  <si>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</si>
  <si>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</si>
  <si>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</si>
  <si>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</si>
  <si>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</si>
  <si>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</si>
  <si>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</si>
  <si>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</si>
  <si>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</si>
  <si>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</si>
  <si>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</si>
  <si>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</si>
  <si>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cumparare directa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</si>
  <si>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</si>
  <si>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</si>
  <si>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</si>
  <si>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</si>
  <si>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</si>
  <si>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</si>
  <si>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</si>
  <si>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</si>
  <si>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</si>
  <si>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</si>
  <si>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</si>
  <si>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</si>
  <si>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</si>
  <si>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</si>
  <si>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</si>
  <si>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</si>
  <si>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</si>
  <si>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</si>
  <si>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</si>
  <si>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</si>
  <si>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</si>
  <si>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</si>
  <si>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</si>
  <si>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</si>
  <si>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</si>
  <si>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</si>
  <si>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</si>
  <si>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</si>
  <si>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</si>
  <si>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</si>
  <si>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</si>
  <si>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</si>
  <si>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</si>
  <si>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</si>
  <si>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</si>
  <si>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</si>
  <si>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</si>
  <si>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</si>
  <si>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10.02.06</t>
  </si>
  <si>
    <t xml:space="preserve">79823000-9 </t>
  </si>
  <si>
    <t>Noiembrie</t>
  </si>
  <si>
    <t>Elaborat</t>
  </si>
  <si>
    <t>………………………………..</t>
  </si>
  <si>
    <t>Materiale si produse de curatenie</t>
  </si>
  <si>
    <t>Articole de papetarie si articole de birou</t>
  </si>
  <si>
    <t xml:space="preserve">Servicii de tiparire si livrare </t>
  </si>
  <si>
    <t>Micu Katinka Man Bogdan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</si>
  <si>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</si>
  <si>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</si>
  <si>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t>Tichete de vacanta</t>
  </si>
  <si>
    <r>
      <t>Reconstructie ecologica forestiera pe  terenuri degradate,constituite in perimetrul de ameliorare "</t>
    </r>
    <r>
      <rPr>
        <b/>
        <sz val="8"/>
        <rFont val="Times New Roman"/>
        <family val="1"/>
      </rPr>
      <t>Pasune comunala Lunca Mures</t>
    </r>
    <r>
      <rPr>
        <sz val="8"/>
        <rFont val="Times New Roman"/>
        <family val="1"/>
      </rPr>
      <t>" comuna Lunca Mures ,jud Alba</t>
    </r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</si>
  <si>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</si>
  <si>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</si>
  <si>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</si>
  <si>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</si>
  <si>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"Budesti-Fanate"</t>
    </r>
    <r>
      <rPr>
        <sz val="8"/>
        <rFont val="Times New Roman"/>
        <family val="1"/>
      </rPr>
      <t>,comuna Budesti, jud BN -41,07 ha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</si>
  <si>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</si>
  <si>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</si>
  <si>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</si>
  <si>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</si>
  <si>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</si>
  <si>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</si>
  <si>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</si>
  <si>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</si>
  <si>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</si>
  <si>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</si>
  <si>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</si>
  <si>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</si>
  <si>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</si>
  <si>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</si>
  <si>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Martie</t>
  </si>
  <si>
    <t>luni</t>
  </si>
  <si>
    <t>Micu Katinka;  Man Bogdan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</si>
  <si>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</si>
  <si>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</si>
  <si>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</si>
  <si>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</si>
  <si>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</si>
  <si>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</si>
  <si>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</si>
  <si>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</si>
  <si>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</si>
  <si>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</si>
  <si>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</si>
  <si>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</si>
  <si>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</si>
  <si>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</si>
  <si>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</si>
  <si>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>Comisie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</si>
  <si>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</si>
  <si>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</si>
  <si>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</si>
  <si>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</si>
  <si>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</si>
  <si>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Cap.A Lucrari in continuare</t>
  </si>
  <si>
    <t>Cap.Calte cheltuieli de investitii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</si>
  <si>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</si>
  <si>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</si>
  <si>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</si>
  <si>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</si>
  <si>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</si>
  <si>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t>Masini, echipamente si mijloace de transport(</t>
  </si>
  <si>
    <t>1/2/4/2</t>
  </si>
  <si>
    <t>PROGRAMUL ANUAL AL ACHIZITIILOR PUBLICE  2021</t>
  </si>
  <si>
    <t>08.12.2020</t>
  </si>
  <si>
    <t>Piese de schimb auto; pneuri, piese schimb ehipamente</t>
  </si>
  <si>
    <t>4.8735</t>
  </si>
  <si>
    <t>Curs euro 31.12.2020=4.8694</t>
  </si>
  <si>
    <t>iulie</t>
  </si>
  <si>
    <t>versiunea 1 Initial</t>
  </si>
  <si>
    <t>conform buget Fila 214731/15.12.2020</t>
  </si>
  <si>
    <t xml:space="preserve">        Nr.  22019       /31.12.2020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</si>
</sst>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\ &quot;RON&quot;;\-#,##0\ &quot;RON&quot;"/>
    <numFmt numFmtId="169" formatCode="#,##0\ &quot;RON&quot;;[Red]\-#,##0\ &quot;RON&quot;"/>
    <numFmt numFmtId="170" formatCode="#,##0.00\ &quot;RON&quot;;\-#,##0.00\ &quot;RON&quot;"/>
    <numFmt numFmtId="171" formatCode="#,##0.00\ &quot;RON&quot;;[Red]\-#,##0.00\ &quot;RON&quot;"/>
    <numFmt numFmtId="172" formatCode="_-* #,##0\ &quot;RON&quot;_-;\-* #,##0\ &quot;RON&quot;_-;_-* &quot;-&quot;\ &quot;RON&quot;_-;_-@_-"/>
    <numFmt numFmtId="173" formatCode="_-* #,##0\ _R_O_N_-;\-* #,##0\ _R_O_N_-;_-* &quot;-&quot;\ _R_O_N_-;_-@_-"/>
    <numFmt numFmtId="174" formatCode="_-* #,##0.00\ &quot;RON&quot;_-;\-* #,##0.00\ &quot;RON&quot;_-;_-* &quot;-&quot;??\ &quot;RON&quot;_-;_-@_-"/>
    <numFmt numFmtId="175" formatCode="_-* #,##0.00\ _R_O_N_-;\-* #,##0.00\ _R_O_N_-;_-* &quot;-&quot;??\ _R_O_N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.000"/>
    <numFmt numFmtId="198" formatCode="0.000"/>
    <numFmt numFmtId="199" formatCode="0.0000"/>
    <numFmt numFmtId="200" formatCode="#,##0.0000"/>
    <numFmt numFmtId="201" formatCode="#,##0.00000"/>
    <numFmt numFmtId="202" formatCode="0.00000"/>
    <numFmt numFmtId="203" formatCode="0.0"/>
    <numFmt numFmtId="204" formatCode="0.000000"/>
  </numFmts>
  <fonts count="60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01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center" vertical="center"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58" fillId="37" borderId="0" xfId="57" applyNumberFormat="1" applyFont="1" applyFill="1" applyBorder="1" applyAlignment="1" applyProtection="1">
      <alignment horizontal="center" vertical="center" wrapText="1"/>
      <protection/>
    </xf>
    <xf numFmtId="0" fontId="58" fillId="34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8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8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9" fillId="34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00" fontId="5" fillId="35" borderId="10" xfId="57" applyNumberFormat="1" applyFont="1" applyFill="1" applyBorder="1" applyAlignment="1" applyProtection="1">
      <alignment horizontal="center" vertical="center" wrapText="1"/>
      <protection/>
    </xf>
    <xf numFmtId="1" fontId="55" fillId="0" borderId="10" xfId="0" applyNumberFormat="1" applyFont="1" applyBorder="1" applyAlignment="1">
      <alignment horizontal="center" vertical="center"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6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  <xf numFmtId="4" fontId="6" fillId="35" borderId="16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8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zoomScale="115" zoomScaleNormal="115" zoomScalePageLayoutView="0" workbookViewId="0" topLeftCell="A13">
      <selection activeCell="U19" sqref="U19"/>
    </sheetView>
  </sheetViews>
  <sheetFormatPr defaultColWidth="9.140625" defaultRowHeight="12.75"/>
  <cols>
    <col min="1" max="1" width="4.57421875" style="11" customWidth="1"/>
    <col min="2" max="2" width="9.28125" style="3" customWidth="1"/>
    <col min="3" max="3" width="7.28125" style="3" customWidth="1"/>
    <col min="4" max="4" width="21.00390625" style="1" customWidth="1"/>
    <col min="5" max="5" width="6.7109375" style="1" customWidth="1"/>
    <col min="6" max="6" width="7.00390625" style="1" customWidth="1"/>
    <col min="7" max="9" width="8.140625" style="1" customWidth="1"/>
    <col min="10" max="10" width="8.7109375" style="1" customWidth="1"/>
    <col min="11" max="11" width="7.7109375" style="1" customWidth="1"/>
    <col min="12" max="12" width="7.140625" style="2" customWidth="1"/>
    <col min="13" max="13" width="9.8515625" style="2" customWidth="1"/>
    <col min="14" max="14" width="10.00390625" style="2" customWidth="1"/>
    <col min="15" max="15" width="10.140625" style="2" customWidth="1"/>
    <col min="16" max="17" width="0" style="1" hidden="1" customWidth="1"/>
    <col min="18" max="18" width="11.2812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61</v>
      </c>
      <c r="O1" s="19"/>
      <c r="P1" s="19"/>
      <c r="Q1" s="19"/>
      <c r="R1" s="18"/>
    </row>
    <row r="2" spans="1:18" ht="12" customHeight="1">
      <c r="A2" s="21" t="s">
        <v>171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62</v>
      </c>
      <c r="O2" s="19"/>
      <c r="P2" s="19"/>
      <c r="Q2" s="19"/>
      <c r="R2" s="18"/>
    </row>
    <row r="3" spans="1:22" ht="13.5" customHeight="1">
      <c r="A3" s="153" t="s">
        <v>169</v>
      </c>
      <c r="B3" s="153"/>
      <c r="C3" s="153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108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63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150</v>
      </c>
      <c r="K5" s="22"/>
      <c r="L5" s="122"/>
      <c r="M5" s="122"/>
      <c r="N5" s="122"/>
      <c r="O5" s="122"/>
      <c r="P5" s="22"/>
      <c r="Q5" s="22"/>
      <c r="R5" s="22"/>
      <c r="T5" s="4"/>
      <c r="U5" s="4"/>
      <c r="V5" s="4"/>
    </row>
    <row r="6" spans="1:22" ht="13.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>
      <c r="A7" s="136" t="s">
        <v>163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T7" s="4"/>
      <c r="U7" s="4"/>
      <c r="V7" s="4"/>
    </row>
    <row r="8" spans="1:22" ht="2.25" customHeight="1" hidden="1" thickBot="1">
      <c r="A8" s="23"/>
      <c r="B8" s="97"/>
      <c r="C8" s="97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2" ht="12" customHeight="1">
      <c r="A9" s="23"/>
      <c r="B9" s="136" t="s">
        <v>170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4"/>
      <c r="U9" s="4"/>
      <c r="V9" s="4"/>
    </row>
    <row r="10" spans="1:22" ht="2.25" customHeight="1" thickBot="1">
      <c r="A10" s="23"/>
      <c r="B10" s="97"/>
      <c r="C10" s="97"/>
      <c r="D10" s="18"/>
      <c r="E10" s="18"/>
      <c r="F10" s="18"/>
      <c r="G10" s="18"/>
      <c r="H10" s="18"/>
      <c r="I10" s="18"/>
      <c r="J10" s="18"/>
      <c r="K10" s="18"/>
      <c r="L10" s="28"/>
      <c r="M10" s="28"/>
      <c r="N10" s="27"/>
      <c r="O10" s="28"/>
      <c r="P10" s="28"/>
      <c r="Q10" s="28"/>
      <c r="R10" s="28"/>
      <c r="T10" s="4"/>
      <c r="U10" s="4"/>
      <c r="V10" s="4"/>
    </row>
    <row r="11" spans="1:21" s="8" customFormat="1" ht="17.25" customHeight="1" thickBot="1" thickTop="1">
      <c r="A11" s="144" t="s">
        <v>0</v>
      </c>
      <c r="B11" s="141" t="s">
        <v>1</v>
      </c>
      <c r="C11" s="141" t="s">
        <v>118</v>
      </c>
      <c r="D11" s="138" t="s">
        <v>119</v>
      </c>
      <c r="E11" s="138" t="s">
        <v>120</v>
      </c>
      <c r="F11" s="138" t="s">
        <v>121</v>
      </c>
      <c r="G11" s="138" t="s">
        <v>122</v>
      </c>
      <c r="H11" s="147" t="s">
        <v>123</v>
      </c>
      <c r="I11" s="148"/>
      <c r="J11" s="149"/>
      <c r="K11" s="150" t="s">
        <v>43</v>
      </c>
      <c r="L11" s="144" t="s">
        <v>127</v>
      </c>
      <c r="M11" s="144" t="s">
        <v>69</v>
      </c>
      <c r="N11" s="144" t="s">
        <v>128</v>
      </c>
      <c r="O11" s="144" t="s">
        <v>97</v>
      </c>
      <c r="P11" s="30"/>
      <c r="Q11" s="30"/>
      <c r="R11" s="144" t="s">
        <v>44</v>
      </c>
      <c r="S11" s="7"/>
      <c r="T11" s="7"/>
      <c r="U11" s="7"/>
    </row>
    <row r="12" spans="1:22" ht="48.75" customHeight="1" hidden="1" thickBot="1" thickTop="1">
      <c r="A12" s="145"/>
      <c r="B12" s="142"/>
      <c r="C12" s="142"/>
      <c r="D12" s="139"/>
      <c r="E12" s="139"/>
      <c r="F12" s="139"/>
      <c r="G12" s="139"/>
      <c r="H12" s="100"/>
      <c r="I12" s="100"/>
      <c r="J12" s="31" t="s">
        <v>68</v>
      </c>
      <c r="K12" s="151"/>
      <c r="L12" s="145"/>
      <c r="M12" s="145"/>
      <c r="N12" s="145"/>
      <c r="O12" s="145"/>
      <c r="P12" s="32" t="s">
        <v>2</v>
      </c>
      <c r="Q12" s="32"/>
      <c r="R12" s="145"/>
      <c r="S12" s="9"/>
      <c r="T12" s="9"/>
      <c r="U12" s="9"/>
      <c r="V12" s="10"/>
    </row>
    <row r="13" spans="1:22" ht="48" customHeight="1" thickBot="1" thickTop="1">
      <c r="A13" s="146"/>
      <c r="B13" s="143"/>
      <c r="C13" s="143"/>
      <c r="D13" s="140"/>
      <c r="E13" s="140"/>
      <c r="F13" s="140"/>
      <c r="G13" s="140"/>
      <c r="H13" s="34" t="s">
        <v>124</v>
      </c>
      <c r="I13" s="34" t="s">
        <v>125</v>
      </c>
      <c r="J13" s="35" t="s">
        <v>126</v>
      </c>
      <c r="K13" s="152"/>
      <c r="L13" s="146"/>
      <c r="M13" s="146"/>
      <c r="N13" s="146"/>
      <c r="O13" s="146"/>
      <c r="P13" s="32"/>
      <c r="Q13" s="32"/>
      <c r="R13" s="146"/>
      <c r="S13" s="9"/>
      <c r="T13" s="9"/>
      <c r="U13" s="9"/>
      <c r="V13" s="10"/>
    </row>
    <row r="14" spans="1:22" ht="17.25" customHeight="1" thickBot="1" thickTop="1">
      <c r="A14" s="102"/>
      <c r="B14" s="101"/>
      <c r="C14" s="101"/>
      <c r="D14" s="100"/>
      <c r="E14" s="100"/>
      <c r="F14" s="100"/>
      <c r="G14" s="100"/>
      <c r="H14" s="34"/>
      <c r="I14" s="34"/>
      <c r="J14" s="134">
        <v>4.8694</v>
      </c>
      <c r="K14" s="35"/>
      <c r="L14" s="33"/>
      <c r="M14" s="33"/>
      <c r="N14" s="33"/>
      <c r="O14" s="33"/>
      <c r="P14" s="32"/>
      <c r="Q14" s="32"/>
      <c r="R14" s="36"/>
      <c r="S14" s="9"/>
      <c r="T14" s="9"/>
      <c r="U14" s="9"/>
      <c r="V14" s="10"/>
    </row>
    <row r="15" spans="1:22" ht="16.5" customHeight="1" thickBot="1" thickTop="1">
      <c r="A15" s="37">
        <v>1</v>
      </c>
      <c r="B15" s="39"/>
      <c r="C15" s="39" t="s">
        <v>98</v>
      </c>
      <c r="D15" s="38" t="s">
        <v>109</v>
      </c>
      <c r="E15" s="38"/>
      <c r="F15" s="38"/>
      <c r="G15" s="38"/>
      <c r="H15" s="38"/>
      <c r="I15" s="38"/>
      <c r="J15" s="47" t="s">
        <v>164</v>
      </c>
      <c r="K15" s="40"/>
      <c r="L15" s="41"/>
      <c r="M15" s="33"/>
      <c r="N15" s="33"/>
      <c r="O15" s="36"/>
      <c r="P15" s="32"/>
      <c r="Q15" s="32"/>
      <c r="R15" s="42"/>
      <c r="S15" s="9"/>
      <c r="T15" s="9"/>
      <c r="U15" s="9"/>
      <c r="V15" s="10"/>
    </row>
    <row r="16" spans="1:22" ht="26.25" customHeight="1" thickBot="1" thickTop="1">
      <c r="A16" s="33"/>
      <c r="B16" s="44" t="s">
        <v>99</v>
      </c>
      <c r="C16" s="43"/>
      <c r="D16" s="43" t="s">
        <v>105</v>
      </c>
      <c r="E16" s="43" t="s">
        <v>129</v>
      </c>
      <c r="F16" s="135">
        <f>I16/G16</f>
        <v>47.58620689655172</v>
      </c>
      <c r="G16" s="43">
        <v>1450</v>
      </c>
      <c r="H16" s="107">
        <f>I16/119%</f>
        <v>57983.19327731093</v>
      </c>
      <c r="I16" s="43">
        <v>69000</v>
      </c>
      <c r="J16" s="31">
        <f>H16/J14</f>
        <v>11907.66691528955</v>
      </c>
      <c r="K16" s="40" t="s">
        <v>45</v>
      </c>
      <c r="L16" s="41" t="s">
        <v>3</v>
      </c>
      <c r="M16" s="45" t="s">
        <v>130</v>
      </c>
      <c r="N16" s="33" t="s">
        <v>100</v>
      </c>
      <c r="O16" s="36" t="s">
        <v>74</v>
      </c>
      <c r="P16" s="46"/>
      <c r="Q16" s="46"/>
      <c r="R16" s="103" t="s">
        <v>6</v>
      </c>
      <c r="S16" s="9"/>
      <c r="T16" s="9"/>
      <c r="U16" s="9"/>
      <c r="V16" s="10"/>
    </row>
    <row r="17" spans="1:22" ht="18.75" customHeight="1" thickBot="1" thickTop="1">
      <c r="A17" s="37">
        <v>2</v>
      </c>
      <c r="B17" s="39"/>
      <c r="C17" s="39" t="s">
        <v>22</v>
      </c>
      <c r="D17" s="38" t="s">
        <v>65</v>
      </c>
      <c r="E17" s="38"/>
      <c r="F17" s="38"/>
      <c r="G17" s="38"/>
      <c r="H17" s="38"/>
      <c r="I17" s="38"/>
      <c r="J17" s="47"/>
      <c r="K17" s="47"/>
      <c r="L17" s="37"/>
      <c r="M17" s="37"/>
      <c r="N17" s="37"/>
      <c r="O17" s="37"/>
      <c r="P17" s="48"/>
      <c r="Q17" s="48"/>
      <c r="R17" s="49"/>
      <c r="S17" s="9"/>
      <c r="T17" s="9"/>
      <c r="U17" s="9"/>
      <c r="V17" s="10"/>
    </row>
    <row r="18" spans="1:22" ht="201.75" customHeight="1" thickBot="1" thickTop="1">
      <c r="A18" s="41"/>
      <c r="B18" s="29" t="s">
        <v>47</v>
      </c>
      <c r="C18" s="98"/>
      <c r="D18" s="104" t="s">
        <v>104</v>
      </c>
      <c r="E18" s="56"/>
      <c r="F18" s="56"/>
      <c r="G18" s="56"/>
      <c r="H18" s="106">
        <f>I18/119%</f>
        <v>21848.73949579832</v>
      </c>
      <c r="I18" s="56">
        <v>26000</v>
      </c>
      <c r="J18" s="50">
        <f>H18/J14</f>
        <v>4486.946953587366</v>
      </c>
      <c r="K18" s="40" t="s">
        <v>45</v>
      </c>
      <c r="L18" s="41" t="s">
        <v>3</v>
      </c>
      <c r="M18" s="45" t="s">
        <v>4</v>
      </c>
      <c r="N18" s="45" t="s">
        <v>5</v>
      </c>
      <c r="O18" s="36" t="s">
        <v>74</v>
      </c>
      <c r="P18" s="46"/>
      <c r="Q18" s="46"/>
      <c r="R18" s="103" t="s">
        <v>6</v>
      </c>
      <c r="S18" s="9"/>
      <c r="T18" s="9"/>
      <c r="U18" s="9"/>
      <c r="V18" s="6"/>
    </row>
    <row r="19" spans="1:22" ht="18.75" customHeight="1" thickBot="1" thickTop="1">
      <c r="A19" s="51">
        <v>3</v>
      </c>
      <c r="B19" s="53"/>
      <c r="C19" s="53" t="s">
        <v>23</v>
      </c>
      <c r="D19" s="52" t="s">
        <v>66</v>
      </c>
      <c r="E19" s="52"/>
      <c r="F19" s="52"/>
      <c r="G19" s="52"/>
      <c r="H19" s="52"/>
      <c r="I19" s="52"/>
      <c r="J19" s="54"/>
      <c r="K19" s="40"/>
      <c r="L19" s="41"/>
      <c r="M19" s="45"/>
      <c r="N19" s="45"/>
      <c r="O19" s="36"/>
      <c r="P19" s="46"/>
      <c r="Q19" s="46"/>
      <c r="R19" s="55"/>
      <c r="S19" s="9"/>
      <c r="T19" s="9"/>
      <c r="U19" s="9"/>
      <c r="V19" s="14" t="e">
        <f>#REF!+#REF!+J55+J53+J51+J49+J47+J45+J43+J41+J39+J38+J36+J34+J32+J30+J28+J20+J18</f>
        <v>#REF!</v>
      </c>
    </row>
    <row r="20" spans="1:22" ht="129.75" customHeight="1" thickBot="1" thickTop="1">
      <c r="A20" s="41"/>
      <c r="B20" s="29" t="s">
        <v>46</v>
      </c>
      <c r="C20" s="29"/>
      <c r="D20" s="56" t="s">
        <v>103</v>
      </c>
      <c r="E20" s="56"/>
      <c r="F20" s="56"/>
      <c r="G20" s="56"/>
      <c r="H20" s="106">
        <f>I20/119%</f>
        <v>2521.008403361345</v>
      </c>
      <c r="I20" s="56">
        <v>3000</v>
      </c>
      <c r="J20" s="50">
        <f>H20/J14</f>
        <v>517.72464849085</v>
      </c>
      <c r="K20" s="40" t="s">
        <v>45</v>
      </c>
      <c r="L20" s="41" t="s">
        <v>3</v>
      </c>
      <c r="M20" s="45" t="s">
        <v>4</v>
      </c>
      <c r="N20" s="45" t="s">
        <v>5</v>
      </c>
      <c r="O20" s="36" t="s">
        <v>74</v>
      </c>
      <c r="P20" s="46"/>
      <c r="Q20" s="46"/>
      <c r="R20" s="36" t="s">
        <v>6</v>
      </c>
      <c r="S20" s="9"/>
      <c r="T20" s="9"/>
      <c r="U20" s="9"/>
      <c r="V20" s="6"/>
    </row>
    <row r="21" spans="1:22" ht="24.75" customHeight="1" thickBot="1" thickTop="1">
      <c r="A21" s="51">
        <v>4</v>
      </c>
      <c r="B21" s="53"/>
      <c r="C21" s="53" t="s">
        <v>71</v>
      </c>
      <c r="D21" s="52" t="s">
        <v>67</v>
      </c>
      <c r="E21" s="52"/>
      <c r="F21" s="52"/>
      <c r="G21" s="52"/>
      <c r="H21" s="52"/>
      <c r="I21" s="52"/>
      <c r="J21" s="50"/>
      <c r="K21" s="40"/>
      <c r="L21" s="41"/>
      <c r="M21" s="45"/>
      <c r="N21" s="45"/>
      <c r="O21" s="36"/>
      <c r="P21" s="46"/>
      <c r="Q21" s="46"/>
      <c r="R21" s="55"/>
      <c r="S21" s="9"/>
      <c r="T21" s="9"/>
      <c r="U21" s="9"/>
      <c r="V21" s="6"/>
    </row>
    <row r="22" spans="1:22" ht="62.25" customHeight="1" thickBot="1" thickTop="1">
      <c r="A22" s="41"/>
      <c r="B22" s="56" t="s">
        <v>20</v>
      </c>
      <c r="C22" s="56"/>
      <c r="D22" s="56" t="s">
        <v>19</v>
      </c>
      <c r="E22" s="56"/>
      <c r="F22" s="56"/>
      <c r="G22" s="56"/>
      <c r="H22" s="106">
        <f>I22/119%</f>
        <v>33613.445378151264</v>
      </c>
      <c r="I22" s="56">
        <v>40000</v>
      </c>
      <c r="J22" s="50">
        <f>H22/J14</f>
        <v>6902.995313211333</v>
      </c>
      <c r="K22" s="40" t="s">
        <v>45</v>
      </c>
      <c r="L22" s="41" t="s">
        <v>3</v>
      </c>
      <c r="M22" s="45" t="s">
        <v>7</v>
      </c>
      <c r="N22" s="45" t="s">
        <v>8</v>
      </c>
      <c r="O22" s="36" t="s">
        <v>74</v>
      </c>
      <c r="P22" s="46"/>
      <c r="Q22" s="46"/>
      <c r="R22" s="36" t="s">
        <v>6</v>
      </c>
      <c r="S22" s="9"/>
      <c r="T22" s="9"/>
      <c r="U22" s="9"/>
      <c r="V22" s="6"/>
    </row>
    <row r="23" spans="1:22" ht="19.5" customHeight="1" thickBot="1" thickTop="1">
      <c r="A23" s="51">
        <v>5</v>
      </c>
      <c r="B23" s="52" t="s">
        <v>73</v>
      </c>
      <c r="C23" s="52" t="s">
        <v>73</v>
      </c>
      <c r="D23" s="52" t="s">
        <v>72</v>
      </c>
      <c r="E23" s="52"/>
      <c r="F23" s="52"/>
      <c r="G23" s="52"/>
      <c r="H23" s="52"/>
      <c r="I23" s="52"/>
      <c r="J23" s="50"/>
      <c r="K23" s="40"/>
      <c r="L23" s="41"/>
      <c r="M23" s="45"/>
      <c r="N23" s="45"/>
      <c r="O23" s="36"/>
      <c r="P23" s="46"/>
      <c r="Q23" s="46"/>
      <c r="R23" s="36"/>
      <c r="S23" s="9"/>
      <c r="T23" s="9"/>
      <c r="U23" s="9"/>
      <c r="V23" s="6"/>
    </row>
    <row r="24" spans="1:22" ht="30" customHeight="1" thickBot="1" thickTop="1">
      <c r="A24" s="41"/>
      <c r="B24" s="57" t="s">
        <v>24</v>
      </c>
      <c r="C24" s="57"/>
      <c r="D24" s="56" t="s">
        <v>21</v>
      </c>
      <c r="E24" s="56"/>
      <c r="F24" s="56"/>
      <c r="G24" s="56"/>
      <c r="H24" s="106">
        <f>I24/119%</f>
        <v>9243.697478991597</v>
      </c>
      <c r="I24" s="56">
        <v>11000</v>
      </c>
      <c r="J24" s="50">
        <f>H24/J14</f>
        <v>1898.3237111331164</v>
      </c>
      <c r="K24" s="40" t="s">
        <v>45</v>
      </c>
      <c r="L24" s="41" t="s">
        <v>3</v>
      </c>
      <c r="M24" s="45" t="s">
        <v>7</v>
      </c>
      <c r="N24" s="45" t="s">
        <v>8</v>
      </c>
      <c r="O24" s="36" t="s">
        <v>74</v>
      </c>
      <c r="P24" s="46"/>
      <c r="Q24" s="46"/>
      <c r="R24" s="36" t="s">
        <v>6</v>
      </c>
      <c r="S24" s="9"/>
      <c r="T24" s="9"/>
      <c r="U24" s="9"/>
      <c r="V24" s="10"/>
    </row>
    <row r="25" spans="1:22" ht="19.5" customHeight="1" thickBot="1" thickTop="1">
      <c r="A25" s="51">
        <v>6</v>
      </c>
      <c r="B25" s="58"/>
      <c r="C25" s="58" t="s">
        <v>76</v>
      </c>
      <c r="D25" s="52" t="s">
        <v>75</v>
      </c>
      <c r="E25" s="52"/>
      <c r="F25" s="52"/>
      <c r="G25" s="52"/>
      <c r="H25" s="52"/>
      <c r="I25" s="52"/>
      <c r="J25" s="50"/>
      <c r="K25" s="40"/>
      <c r="L25" s="41"/>
      <c r="M25" s="45"/>
      <c r="N25" s="45"/>
      <c r="O25" s="36"/>
      <c r="P25" s="46"/>
      <c r="Q25" s="46"/>
      <c r="R25" s="36"/>
      <c r="S25" s="9"/>
      <c r="T25" s="9"/>
      <c r="U25" s="9"/>
      <c r="V25" s="10"/>
    </row>
    <row r="26" spans="1:22" ht="37.5" customHeight="1" thickBot="1" thickTop="1">
      <c r="A26" s="41"/>
      <c r="B26" s="56" t="s">
        <v>49</v>
      </c>
      <c r="C26" s="56"/>
      <c r="D26" s="56" t="s">
        <v>53</v>
      </c>
      <c r="E26" s="56"/>
      <c r="F26" s="56"/>
      <c r="G26" s="56"/>
      <c r="H26" s="106">
        <f>I26/119%</f>
        <v>73949.57983193277</v>
      </c>
      <c r="I26" s="56">
        <v>88000</v>
      </c>
      <c r="J26" s="50">
        <f>H26/J14</f>
        <v>15186.589689064931</v>
      </c>
      <c r="K26" s="40" t="s">
        <v>45</v>
      </c>
      <c r="L26" s="41" t="s">
        <v>3</v>
      </c>
      <c r="M26" s="45" t="s">
        <v>4</v>
      </c>
      <c r="N26" s="45" t="s">
        <v>5</v>
      </c>
      <c r="O26" s="36" t="s">
        <v>74</v>
      </c>
      <c r="P26" s="46"/>
      <c r="Q26" s="46"/>
      <c r="R26" s="56" t="s">
        <v>106</v>
      </c>
      <c r="S26" s="9"/>
      <c r="T26" s="9"/>
      <c r="U26" s="9"/>
      <c r="V26" s="6"/>
    </row>
    <row r="27" spans="1:22" ht="18" customHeight="1" thickBot="1" thickTop="1">
      <c r="A27" s="51">
        <v>7</v>
      </c>
      <c r="B27" s="52"/>
      <c r="C27" s="52" t="s">
        <v>78</v>
      </c>
      <c r="D27" s="52" t="s">
        <v>77</v>
      </c>
      <c r="E27" s="52"/>
      <c r="F27" s="52"/>
      <c r="G27" s="52"/>
      <c r="H27" s="52"/>
      <c r="I27" s="52"/>
      <c r="J27" s="59"/>
      <c r="K27" s="40"/>
      <c r="L27" s="41"/>
      <c r="M27" s="45"/>
      <c r="N27" s="45"/>
      <c r="O27" s="36"/>
      <c r="P27" s="46"/>
      <c r="Q27" s="46"/>
      <c r="R27" s="36"/>
      <c r="S27" s="9"/>
      <c r="T27" s="9"/>
      <c r="U27" s="9"/>
      <c r="V27" s="6"/>
    </row>
    <row r="28" spans="1:22" ht="42" customHeight="1" thickBot="1" thickTop="1">
      <c r="A28" s="41"/>
      <c r="B28" s="56" t="s">
        <v>30</v>
      </c>
      <c r="C28" s="56"/>
      <c r="D28" s="56" t="s">
        <v>165</v>
      </c>
      <c r="E28" s="56" t="s">
        <v>129</v>
      </c>
      <c r="F28" s="105">
        <f>I28/G28</f>
        <v>44</v>
      </c>
      <c r="G28" s="56">
        <v>250</v>
      </c>
      <c r="H28" s="106">
        <f>I28/119%</f>
        <v>9243.697478991597</v>
      </c>
      <c r="I28" s="56">
        <v>11000</v>
      </c>
      <c r="J28" s="50">
        <f>H28/J14</f>
        <v>1898.3237111331164</v>
      </c>
      <c r="K28" s="40" t="s">
        <v>45</v>
      </c>
      <c r="L28" s="41" t="s">
        <v>3</v>
      </c>
      <c r="M28" s="45" t="s">
        <v>4</v>
      </c>
      <c r="N28" s="45" t="s">
        <v>5</v>
      </c>
      <c r="O28" s="36" t="s">
        <v>74</v>
      </c>
      <c r="P28" s="46"/>
      <c r="Q28" s="46"/>
      <c r="R28" s="56" t="s">
        <v>132</v>
      </c>
      <c r="S28" s="9"/>
      <c r="T28" s="9"/>
      <c r="U28" s="9"/>
      <c r="V28" s="6"/>
    </row>
    <row r="29" spans="1:22" ht="24.75" customHeight="1" thickBot="1" thickTop="1">
      <c r="A29" s="51">
        <v>8</v>
      </c>
      <c r="B29" s="52"/>
      <c r="C29" s="52" t="s">
        <v>78</v>
      </c>
      <c r="D29" s="52" t="s">
        <v>79</v>
      </c>
      <c r="E29" s="52"/>
      <c r="F29" s="52"/>
      <c r="G29" s="52"/>
      <c r="H29" s="52"/>
      <c r="I29" s="52"/>
      <c r="J29" s="50"/>
      <c r="K29" s="40"/>
      <c r="L29" s="41"/>
      <c r="M29" s="45"/>
      <c r="N29" s="45"/>
      <c r="O29" s="36"/>
      <c r="P29" s="46"/>
      <c r="Q29" s="46"/>
      <c r="R29" s="36"/>
      <c r="S29" s="9"/>
      <c r="T29" s="9"/>
      <c r="U29" s="9"/>
      <c r="V29" s="6"/>
    </row>
    <row r="30" spans="1:22" ht="36.75" customHeight="1" thickBot="1" thickTop="1">
      <c r="A30" s="41"/>
      <c r="B30" s="56" t="s">
        <v>48</v>
      </c>
      <c r="C30" s="56"/>
      <c r="D30" s="56" t="s">
        <v>54</v>
      </c>
      <c r="E30" s="56" t="s">
        <v>131</v>
      </c>
      <c r="F30" s="56">
        <v>12</v>
      </c>
      <c r="G30" s="106">
        <f>I30/F30</f>
        <v>4583.333333333333</v>
      </c>
      <c r="H30" s="106">
        <f>I30/119%</f>
        <v>46218.487394957985</v>
      </c>
      <c r="I30" s="56">
        <v>55000</v>
      </c>
      <c r="J30" s="50">
        <f>H30/J14</f>
        <v>9491.618555665582</v>
      </c>
      <c r="K30" s="40" t="s">
        <v>45</v>
      </c>
      <c r="L30" s="41" t="s">
        <v>3</v>
      </c>
      <c r="M30" s="45" t="s">
        <v>7</v>
      </c>
      <c r="N30" s="45" t="s">
        <v>8</v>
      </c>
      <c r="O30" s="36" t="s">
        <v>74</v>
      </c>
      <c r="P30" s="46"/>
      <c r="Q30" s="46"/>
      <c r="R30" s="36" t="s">
        <v>6</v>
      </c>
      <c r="S30" s="9"/>
      <c r="T30" s="9"/>
      <c r="U30" s="9"/>
      <c r="V30" s="6"/>
    </row>
    <row r="31" spans="1:22" ht="26.25" customHeight="1" thickBot="1" thickTop="1">
      <c r="A31" s="51">
        <v>9</v>
      </c>
      <c r="B31" s="52"/>
      <c r="C31" s="52" t="s">
        <v>80</v>
      </c>
      <c r="D31" s="52" t="s">
        <v>81</v>
      </c>
      <c r="E31" s="52"/>
      <c r="F31" s="52"/>
      <c r="G31" s="52"/>
      <c r="H31" s="52"/>
      <c r="I31" s="52"/>
      <c r="J31" s="50"/>
      <c r="K31" s="40"/>
      <c r="L31" s="41"/>
      <c r="M31" s="45"/>
      <c r="N31" s="45"/>
      <c r="O31" s="36"/>
      <c r="P31" s="46"/>
      <c r="Q31" s="46"/>
      <c r="R31" s="36"/>
      <c r="S31" s="9"/>
      <c r="T31" s="9"/>
      <c r="U31" s="9"/>
      <c r="V31" s="6"/>
    </row>
    <row r="32" spans="1:22" ht="132.75" customHeight="1" thickBot="1" thickTop="1">
      <c r="A32" s="41"/>
      <c r="B32" s="56" t="s">
        <v>52</v>
      </c>
      <c r="C32" s="56"/>
      <c r="D32" s="56" t="s">
        <v>107</v>
      </c>
      <c r="E32" s="56" t="s">
        <v>131</v>
      </c>
      <c r="F32" s="56">
        <v>12</v>
      </c>
      <c r="G32" s="106">
        <f>I32/F32</f>
        <v>7500</v>
      </c>
      <c r="H32" s="106">
        <f>I32/119%</f>
        <v>75630.25210084034</v>
      </c>
      <c r="I32" s="56">
        <v>90000</v>
      </c>
      <c r="J32" s="50">
        <f>H32/J14</f>
        <v>15531.739454725499</v>
      </c>
      <c r="K32" s="40" t="s">
        <v>45</v>
      </c>
      <c r="L32" s="41" t="s">
        <v>3</v>
      </c>
      <c r="M32" s="45" t="s">
        <v>4</v>
      </c>
      <c r="N32" s="45" t="s">
        <v>5</v>
      </c>
      <c r="O32" s="36" t="s">
        <v>74</v>
      </c>
      <c r="P32" s="46"/>
      <c r="Q32" s="46"/>
      <c r="R32" s="56" t="s">
        <v>132</v>
      </c>
      <c r="S32" s="9"/>
      <c r="T32" s="9"/>
      <c r="U32" s="9"/>
      <c r="V32" s="6"/>
    </row>
    <row r="33" spans="1:22" ht="27" customHeight="1" thickBot="1" thickTop="1">
      <c r="A33" s="51">
        <v>10</v>
      </c>
      <c r="B33" s="52" t="s">
        <v>83</v>
      </c>
      <c r="C33" s="52" t="s">
        <v>83</v>
      </c>
      <c r="D33" s="60" t="s">
        <v>82</v>
      </c>
      <c r="E33" s="60"/>
      <c r="F33" s="60"/>
      <c r="G33" s="60"/>
      <c r="H33" s="60"/>
      <c r="I33" s="60"/>
      <c r="J33" s="50"/>
      <c r="K33" s="40"/>
      <c r="L33" s="41"/>
      <c r="M33" s="45"/>
      <c r="N33" s="45"/>
      <c r="O33" s="36"/>
      <c r="P33" s="46"/>
      <c r="Q33" s="46"/>
      <c r="R33" s="36"/>
      <c r="S33" s="9"/>
      <c r="T33" s="9"/>
      <c r="U33" s="9"/>
      <c r="V33" s="6"/>
    </row>
    <row r="34" spans="1:22" ht="61.5" customHeight="1" thickBot="1" thickTop="1">
      <c r="A34" s="41"/>
      <c r="B34" s="56" t="s">
        <v>50</v>
      </c>
      <c r="C34" s="56"/>
      <c r="D34" s="56" t="s">
        <v>51</v>
      </c>
      <c r="E34" s="56" t="s">
        <v>129</v>
      </c>
      <c r="F34" s="56">
        <v>18</v>
      </c>
      <c r="G34" s="56">
        <f>I34/F34</f>
        <v>1777.7777777777778</v>
      </c>
      <c r="H34" s="106">
        <f>I34/119%</f>
        <v>26890.75630252101</v>
      </c>
      <c r="I34" s="56">
        <v>32000</v>
      </c>
      <c r="J34" s="50">
        <f>H34/J14</f>
        <v>5522.396250569067</v>
      </c>
      <c r="K34" s="40" t="s">
        <v>45</v>
      </c>
      <c r="L34" s="41" t="s">
        <v>3</v>
      </c>
      <c r="M34" s="45" t="s">
        <v>4</v>
      </c>
      <c r="N34" s="45" t="s">
        <v>5</v>
      </c>
      <c r="O34" s="36" t="s">
        <v>74</v>
      </c>
      <c r="P34" s="46"/>
      <c r="Q34" s="46"/>
      <c r="R34" s="56" t="s">
        <v>132</v>
      </c>
      <c r="S34" s="9"/>
      <c r="T34" s="9"/>
      <c r="U34" s="9"/>
      <c r="V34" s="6"/>
    </row>
    <row r="35" spans="1:22" ht="23.25" customHeight="1" thickBot="1" thickTop="1">
      <c r="A35" s="51">
        <v>11</v>
      </c>
      <c r="B35" s="52"/>
      <c r="C35" s="52">
        <v>20.02</v>
      </c>
      <c r="D35" s="52" t="s">
        <v>84</v>
      </c>
      <c r="E35" s="52"/>
      <c r="F35" s="52"/>
      <c r="G35" s="52"/>
      <c r="H35" s="52"/>
      <c r="I35" s="52"/>
      <c r="J35" s="50"/>
      <c r="K35" s="40"/>
      <c r="L35" s="41"/>
      <c r="M35" s="45"/>
      <c r="N35" s="45"/>
      <c r="O35" s="36"/>
      <c r="P35" s="46"/>
      <c r="Q35" s="46"/>
      <c r="R35" s="36"/>
      <c r="S35" s="9"/>
      <c r="T35" s="9"/>
      <c r="U35" s="9"/>
      <c r="V35" s="6"/>
    </row>
    <row r="36" spans="1:20" ht="33" customHeight="1" thickBot="1" thickTop="1">
      <c r="A36" s="41"/>
      <c r="B36" s="61" t="s">
        <v>40</v>
      </c>
      <c r="C36" s="61"/>
      <c r="D36" s="56" t="s">
        <v>39</v>
      </c>
      <c r="E36" s="56" t="s">
        <v>129</v>
      </c>
      <c r="F36" s="56"/>
      <c r="G36" s="56"/>
      <c r="H36" s="106">
        <f>I36/119%</f>
        <v>11764.705882352942</v>
      </c>
      <c r="I36" s="56">
        <v>14000</v>
      </c>
      <c r="J36" s="50">
        <f>H36/J14</f>
        <v>2416.0483596239665</v>
      </c>
      <c r="K36" s="40" t="s">
        <v>45</v>
      </c>
      <c r="L36" s="41" t="s">
        <v>3</v>
      </c>
      <c r="M36" s="45" t="s">
        <v>4</v>
      </c>
      <c r="N36" s="45" t="s">
        <v>5</v>
      </c>
      <c r="O36" s="36" t="s">
        <v>74</v>
      </c>
      <c r="P36" s="46"/>
      <c r="Q36" s="46"/>
      <c r="R36" s="56" t="s">
        <v>132</v>
      </c>
      <c r="S36" s="5"/>
      <c r="T36" s="5"/>
    </row>
    <row r="37" spans="1:20" ht="29.25" customHeight="1" thickBot="1" thickTop="1">
      <c r="A37" s="51">
        <v>12</v>
      </c>
      <c r="B37" s="62"/>
      <c r="C37" s="62" t="s">
        <v>86</v>
      </c>
      <c r="D37" s="52" t="s">
        <v>85</v>
      </c>
      <c r="E37" s="52"/>
      <c r="F37" s="52"/>
      <c r="G37" s="52"/>
      <c r="H37" s="52"/>
      <c r="I37" s="52"/>
      <c r="J37" s="50"/>
      <c r="K37" s="40"/>
      <c r="L37" s="41"/>
      <c r="M37" s="45"/>
      <c r="N37" s="45"/>
      <c r="O37" s="36"/>
      <c r="P37" s="46"/>
      <c r="Q37" s="46"/>
      <c r="R37" s="36"/>
      <c r="S37" s="5"/>
      <c r="T37" s="5"/>
    </row>
    <row r="38" spans="1:20" ht="21.75" customHeight="1" thickBot="1" thickTop="1">
      <c r="A38" s="36"/>
      <c r="B38" s="56" t="s">
        <v>25</v>
      </c>
      <c r="C38" s="56"/>
      <c r="D38" s="56" t="s">
        <v>9</v>
      </c>
      <c r="E38" s="56" t="s">
        <v>129</v>
      </c>
      <c r="F38" s="56">
        <v>43</v>
      </c>
      <c r="G38" s="106">
        <f>I38/F38</f>
        <v>1116.2790697674418</v>
      </c>
      <c r="H38" s="106">
        <f>I38/119%</f>
        <v>40336.13445378152</v>
      </c>
      <c r="I38" s="56">
        <v>48000</v>
      </c>
      <c r="J38" s="63">
        <f>H38/J14</f>
        <v>8283.5943758536</v>
      </c>
      <c r="K38" s="40" t="s">
        <v>45</v>
      </c>
      <c r="L38" s="41" t="s">
        <v>3</v>
      </c>
      <c r="M38" s="45" t="s">
        <v>7</v>
      </c>
      <c r="N38" s="45" t="s">
        <v>8</v>
      </c>
      <c r="O38" s="36" t="s">
        <v>74</v>
      </c>
      <c r="P38" s="30"/>
      <c r="Q38" s="30"/>
      <c r="R38" s="56" t="s">
        <v>132</v>
      </c>
      <c r="S38" s="5"/>
      <c r="T38" s="5"/>
    </row>
    <row r="39" spans="1:20" ht="102.75" customHeight="1" thickBot="1" thickTop="1">
      <c r="A39" s="36"/>
      <c r="B39" s="56" t="s">
        <v>57</v>
      </c>
      <c r="C39" s="56"/>
      <c r="D39" s="56" t="s">
        <v>133</v>
      </c>
      <c r="E39" s="56"/>
      <c r="F39" s="56"/>
      <c r="G39" s="56"/>
      <c r="H39" s="106">
        <f>I39/119%</f>
        <v>21848.73949579832</v>
      </c>
      <c r="I39" s="56">
        <v>26000</v>
      </c>
      <c r="J39" s="63">
        <f>H39/J14</f>
        <v>4486.946953587366</v>
      </c>
      <c r="K39" s="40" t="s">
        <v>45</v>
      </c>
      <c r="L39" s="41" t="s">
        <v>3</v>
      </c>
      <c r="M39" s="45" t="s">
        <v>7</v>
      </c>
      <c r="N39" s="45" t="s">
        <v>8</v>
      </c>
      <c r="O39" s="36" t="s">
        <v>74</v>
      </c>
      <c r="P39" s="30"/>
      <c r="Q39" s="30"/>
      <c r="R39" s="56" t="s">
        <v>132</v>
      </c>
      <c r="S39" s="5"/>
      <c r="T39" s="5"/>
    </row>
    <row r="40" spans="1:20" ht="18.75" customHeight="1" thickBot="1" thickTop="1">
      <c r="A40" s="49">
        <v>13</v>
      </c>
      <c r="B40" s="52"/>
      <c r="C40" s="52" t="s">
        <v>88</v>
      </c>
      <c r="D40" s="52" t="s">
        <v>87</v>
      </c>
      <c r="E40" s="52"/>
      <c r="F40" s="52"/>
      <c r="G40" s="52"/>
      <c r="H40" s="52"/>
      <c r="I40" s="52"/>
      <c r="J40" s="64"/>
      <c r="K40" s="40"/>
      <c r="L40" s="41"/>
      <c r="M40" s="45"/>
      <c r="N40" s="45"/>
      <c r="O40" s="36"/>
      <c r="P40" s="30"/>
      <c r="Q40" s="30"/>
      <c r="R40" s="36"/>
      <c r="S40" s="5"/>
      <c r="T40" s="5"/>
    </row>
    <row r="41" spans="1:20" ht="23.25" customHeight="1" thickBot="1" thickTop="1">
      <c r="A41" s="36"/>
      <c r="B41" s="56" t="s">
        <v>11</v>
      </c>
      <c r="C41" s="56"/>
      <c r="D41" s="56" t="s">
        <v>10</v>
      </c>
      <c r="E41" s="56" t="s">
        <v>139</v>
      </c>
      <c r="F41" s="56">
        <v>20</v>
      </c>
      <c r="G41" s="56">
        <f>I41/F41</f>
        <v>400</v>
      </c>
      <c r="H41" s="106">
        <f>I41/119%</f>
        <v>6722.689075630253</v>
      </c>
      <c r="I41" s="56">
        <v>8000</v>
      </c>
      <c r="J41" s="63">
        <f>H41/J14</f>
        <v>1380.5990626422667</v>
      </c>
      <c r="K41" s="40" t="s">
        <v>45</v>
      </c>
      <c r="L41" s="41" t="s">
        <v>3</v>
      </c>
      <c r="M41" s="45" t="s">
        <v>7</v>
      </c>
      <c r="N41" s="45" t="s">
        <v>8</v>
      </c>
      <c r="O41" s="36" t="s">
        <v>74</v>
      </c>
      <c r="P41" s="30"/>
      <c r="Q41" s="30"/>
      <c r="R41" s="36" t="s">
        <v>6</v>
      </c>
      <c r="S41" s="5"/>
      <c r="T41" s="5"/>
    </row>
    <row r="42" spans="1:20" ht="27.75" customHeight="1" thickBot="1" thickTop="1">
      <c r="A42" s="49">
        <v>14</v>
      </c>
      <c r="B42" s="52"/>
      <c r="C42" s="52">
        <v>20.11</v>
      </c>
      <c r="D42" s="52" t="s">
        <v>89</v>
      </c>
      <c r="E42" s="52"/>
      <c r="F42" s="52"/>
      <c r="G42" s="52"/>
      <c r="H42" s="52"/>
      <c r="I42" s="52"/>
      <c r="J42" s="63"/>
      <c r="K42" s="40"/>
      <c r="L42" s="41"/>
      <c r="M42" s="45"/>
      <c r="N42" s="45"/>
      <c r="O42" s="36"/>
      <c r="P42" s="30"/>
      <c r="Q42" s="30"/>
      <c r="R42" s="36"/>
      <c r="S42" s="5"/>
      <c r="T42" s="5"/>
    </row>
    <row r="43" spans="1:22" ht="22.5" customHeight="1" thickBot="1" thickTop="1">
      <c r="A43" s="36"/>
      <c r="B43" s="56" t="s">
        <v>41</v>
      </c>
      <c r="C43" s="56"/>
      <c r="D43" s="56" t="s">
        <v>134</v>
      </c>
      <c r="E43" s="56"/>
      <c r="F43" s="56"/>
      <c r="G43" s="56"/>
      <c r="H43" s="106">
        <f>I43/119%</f>
        <v>2521.008403361345</v>
      </c>
      <c r="I43" s="56">
        <v>3000</v>
      </c>
      <c r="J43" s="63">
        <f>H43/J14</f>
        <v>517.72464849085</v>
      </c>
      <c r="K43" s="40" t="s">
        <v>45</v>
      </c>
      <c r="L43" s="41" t="s">
        <v>3</v>
      </c>
      <c r="M43" s="45" t="s">
        <v>4</v>
      </c>
      <c r="N43" s="45" t="s">
        <v>5</v>
      </c>
      <c r="O43" s="36" t="s">
        <v>74</v>
      </c>
      <c r="P43" s="30"/>
      <c r="Q43" s="30"/>
      <c r="R43" s="36" t="s">
        <v>6</v>
      </c>
      <c r="S43" s="9"/>
      <c r="T43" s="9"/>
      <c r="U43" s="9"/>
      <c r="V43" s="6"/>
    </row>
    <row r="44" spans="1:22" ht="21.75" customHeight="1" thickBot="1" thickTop="1">
      <c r="A44" s="49">
        <v>15</v>
      </c>
      <c r="B44" s="52"/>
      <c r="C44" s="52">
        <v>20.12</v>
      </c>
      <c r="D44" s="52" t="s">
        <v>96</v>
      </c>
      <c r="E44" s="52"/>
      <c r="F44" s="52"/>
      <c r="G44" s="52"/>
      <c r="H44" s="52"/>
      <c r="I44" s="52"/>
      <c r="J44" s="63"/>
      <c r="K44" s="40"/>
      <c r="L44" s="41"/>
      <c r="M44" s="45"/>
      <c r="N44" s="45"/>
      <c r="O44" s="36"/>
      <c r="P44" s="30"/>
      <c r="Q44" s="30"/>
      <c r="R44" s="36"/>
      <c r="S44" s="9"/>
      <c r="T44" s="9"/>
      <c r="U44" s="9"/>
      <c r="V44" s="6"/>
    </row>
    <row r="45" spans="1:22" ht="24.75" customHeight="1" thickBot="1" thickTop="1">
      <c r="A45" s="41"/>
      <c r="B45" s="56" t="s">
        <v>26</v>
      </c>
      <c r="C45" s="56"/>
      <c r="D45" s="56" t="s">
        <v>96</v>
      </c>
      <c r="E45" s="56"/>
      <c r="F45" s="56"/>
      <c r="G45" s="56"/>
      <c r="H45" s="106">
        <f>I45/119%</f>
        <v>840.3361344537816</v>
      </c>
      <c r="I45" s="56">
        <v>1000</v>
      </c>
      <c r="J45" s="63">
        <f>H45/J14</f>
        <v>172.57488283028334</v>
      </c>
      <c r="K45" s="40" t="s">
        <v>45</v>
      </c>
      <c r="L45" s="41" t="s">
        <v>3</v>
      </c>
      <c r="M45" s="45" t="s">
        <v>4</v>
      </c>
      <c r="N45" s="45" t="s">
        <v>5</v>
      </c>
      <c r="O45" s="36" t="s">
        <v>74</v>
      </c>
      <c r="P45" s="46"/>
      <c r="Q45" s="46"/>
      <c r="R45" s="36" t="s">
        <v>6</v>
      </c>
      <c r="S45" s="9"/>
      <c r="T45" s="9"/>
      <c r="U45" s="9"/>
      <c r="V45" s="6"/>
    </row>
    <row r="46" spans="1:22" ht="21" customHeight="1" thickBot="1" thickTop="1">
      <c r="A46" s="51">
        <v>16</v>
      </c>
      <c r="B46" s="52"/>
      <c r="C46" s="52">
        <v>20.13</v>
      </c>
      <c r="D46" s="52" t="s">
        <v>90</v>
      </c>
      <c r="E46" s="52"/>
      <c r="F46" s="52"/>
      <c r="G46" s="52"/>
      <c r="H46" s="52"/>
      <c r="I46" s="52"/>
      <c r="J46" s="50"/>
      <c r="K46" s="40"/>
      <c r="L46" s="41"/>
      <c r="M46" s="45"/>
      <c r="N46" s="45"/>
      <c r="O46" s="36"/>
      <c r="P46" s="46"/>
      <c r="Q46" s="46"/>
      <c r="R46" s="36"/>
      <c r="S46" s="9"/>
      <c r="T46" s="9"/>
      <c r="U46" s="9"/>
      <c r="V46" s="6"/>
    </row>
    <row r="47" spans="1:22" ht="29.25" customHeight="1" thickBot="1" thickTop="1">
      <c r="A47" s="41"/>
      <c r="B47" s="61" t="s">
        <v>42</v>
      </c>
      <c r="C47" s="61"/>
      <c r="D47" s="56" t="s">
        <v>27</v>
      </c>
      <c r="E47" s="56" t="s">
        <v>129</v>
      </c>
      <c r="F47" s="56">
        <v>49</v>
      </c>
      <c r="G47" s="106">
        <f>I47/F47</f>
        <v>61.224489795918366</v>
      </c>
      <c r="H47" s="106">
        <f>I47/119%</f>
        <v>2521.008403361345</v>
      </c>
      <c r="I47" s="56">
        <v>3000</v>
      </c>
      <c r="J47" s="50">
        <f>H47/J14</f>
        <v>517.72464849085</v>
      </c>
      <c r="K47" s="40" t="s">
        <v>45</v>
      </c>
      <c r="L47" s="41" t="s">
        <v>3</v>
      </c>
      <c r="M47" s="45" t="s">
        <v>4</v>
      </c>
      <c r="N47" s="45" t="s">
        <v>5</v>
      </c>
      <c r="O47" s="36" t="s">
        <v>74</v>
      </c>
      <c r="P47" s="46"/>
      <c r="Q47" s="46"/>
      <c r="R47" s="36" t="s">
        <v>6</v>
      </c>
      <c r="S47" s="9"/>
      <c r="T47" s="9"/>
      <c r="U47" s="9"/>
      <c r="V47" s="6"/>
    </row>
    <row r="48" spans="1:22" ht="19.5" customHeight="1" thickBot="1" thickTop="1">
      <c r="A48" s="51">
        <v>17</v>
      </c>
      <c r="B48" s="62"/>
      <c r="C48" s="62">
        <v>20.14</v>
      </c>
      <c r="D48" s="52" t="s">
        <v>91</v>
      </c>
      <c r="E48" s="52"/>
      <c r="F48" s="52"/>
      <c r="G48" s="52"/>
      <c r="H48" s="52"/>
      <c r="I48" s="52"/>
      <c r="J48" s="50"/>
      <c r="K48" s="40"/>
      <c r="L48" s="41"/>
      <c r="M48" s="45"/>
      <c r="N48" s="45"/>
      <c r="O48" s="36"/>
      <c r="P48" s="46"/>
      <c r="Q48" s="46"/>
      <c r="R48" s="36"/>
      <c r="S48" s="9"/>
      <c r="T48" s="9"/>
      <c r="U48" s="9"/>
      <c r="V48" s="6"/>
    </row>
    <row r="49" spans="1:22" ht="29.25" customHeight="1" thickBot="1" thickTop="1">
      <c r="A49" s="41"/>
      <c r="B49" s="56" t="s">
        <v>12</v>
      </c>
      <c r="C49" s="56"/>
      <c r="D49" s="56" t="s">
        <v>55</v>
      </c>
      <c r="E49" s="56" t="s">
        <v>129</v>
      </c>
      <c r="F49" s="56">
        <v>49</v>
      </c>
      <c r="G49" s="106">
        <f>I49/F49</f>
        <v>326.53061224489795</v>
      </c>
      <c r="H49" s="106">
        <f>I49/119%</f>
        <v>13445.378151260506</v>
      </c>
      <c r="I49" s="56">
        <v>16000</v>
      </c>
      <c r="J49" s="50">
        <f>H49/J14</f>
        <v>2761.1981252845335</v>
      </c>
      <c r="K49" s="40" t="s">
        <v>45</v>
      </c>
      <c r="L49" s="41" t="s">
        <v>3</v>
      </c>
      <c r="M49" s="45" t="s">
        <v>4</v>
      </c>
      <c r="N49" s="45" t="s">
        <v>5</v>
      </c>
      <c r="O49" s="36" t="s">
        <v>74</v>
      </c>
      <c r="P49" s="46"/>
      <c r="Q49" s="46"/>
      <c r="R49" s="56" t="s">
        <v>132</v>
      </c>
      <c r="S49" s="9"/>
      <c r="T49" s="9"/>
      <c r="U49" s="9"/>
      <c r="V49" s="6"/>
    </row>
    <row r="50" spans="1:22" ht="17.25" customHeight="1" thickBot="1" thickTop="1">
      <c r="A50" s="51">
        <v>18</v>
      </c>
      <c r="B50" s="65"/>
      <c r="C50" s="65">
        <v>20.25</v>
      </c>
      <c r="D50" s="52" t="s">
        <v>29</v>
      </c>
      <c r="E50" s="99"/>
      <c r="F50" s="99"/>
      <c r="G50" s="99"/>
      <c r="H50" s="99"/>
      <c r="I50" s="99"/>
      <c r="J50" s="18"/>
      <c r="K50" s="40"/>
      <c r="L50" s="41"/>
      <c r="M50" s="45"/>
      <c r="N50" s="45"/>
      <c r="O50" s="36"/>
      <c r="P50" s="46"/>
      <c r="Q50" s="46"/>
      <c r="R50" s="36"/>
      <c r="S50" s="9"/>
      <c r="T50" s="9"/>
      <c r="U50" s="9"/>
      <c r="V50" s="6"/>
    </row>
    <row r="51" spans="1:22" ht="28.5" customHeight="1" thickBot="1" thickTop="1">
      <c r="A51" s="41"/>
      <c r="B51" s="66" t="s">
        <v>28</v>
      </c>
      <c r="C51" s="66"/>
      <c r="D51" s="56" t="s">
        <v>92</v>
      </c>
      <c r="E51" s="56"/>
      <c r="F51" s="56"/>
      <c r="G51" s="56"/>
      <c r="H51" s="106">
        <f>I51/119%</f>
        <v>20168.06722689076</v>
      </c>
      <c r="I51" s="56">
        <v>24000</v>
      </c>
      <c r="J51" s="50">
        <f>H51/J14</f>
        <v>4141.7971879268</v>
      </c>
      <c r="K51" s="40" t="s">
        <v>45</v>
      </c>
      <c r="L51" s="41" t="s">
        <v>3</v>
      </c>
      <c r="M51" s="45" t="s">
        <v>4</v>
      </c>
      <c r="N51" s="45" t="s">
        <v>5</v>
      </c>
      <c r="O51" s="36" t="s">
        <v>74</v>
      </c>
      <c r="P51" s="46"/>
      <c r="Q51" s="46"/>
      <c r="R51" s="36" t="s">
        <v>6</v>
      </c>
      <c r="S51" s="9"/>
      <c r="T51" s="9"/>
      <c r="U51" s="9"/>
      <c r="V51" s="6"/>
    </row>
    <row r="52" spans="1:22" ht="14.25" customHeight="1" thickBot="1" thickTop="1">
      <c r="A52" s="51">
        <v>19</v>
      </c>
      <c r="B52" s="67"/>
      <c r="C52" s="67">
        <v>20.3</v>
      </c>
      <c r="D52" s="52" t="s">
        <v>94</v>
      </c>
      <c r="E52" s="52"/>
      <c r="F52" s="52"/>
      <c r="G52" s="52"/>
      <c r="H52" s="52"/>
      <c r="I52" s="52"/>
      <c r="J52" s="50"/>
      <c r="K52" s="40"/>
      <c r="L52" s="41"/>
      <c r="M52" s="45"/>
      <c r="N52" s="45"/>
      <c r="O52" s="36"/>
      <c r="P52" s="46"/>
      <c r="Q52" s="46"/>
      <c r="R52" s="36"/>
      <c r="S52" s="9"/>
      <c r="T52" s="9"/>
      <c r="U52" s="9"/>
      <c r="V52" s="6"/>
    </row>
    <row r="53" spans="1:22" ht="24" customHeight="1" thickBot="1" thickTop="1">
      <c r="A53" s="41"/>
      <c r="B53" s="36" t="s">
        <v>14</v>
      </c>
      <c r="C53" s="36"/>
      <c r="D53" s="56" t="s">
        <v>13</v>
      </c>
      <c r="E53" s="56" t="s">
        <v>131</v>
      </c>
      <c r="F53" s="56">
        <v>12</v>
      </c>
      <c r="G53" s="106">
        <f>I53/F53</f>
        <v>11833.333333333334</v>
      </c>
      <c r="H53" s="106">
        <f>I53/119%</f>
        <v>119327.73109243698</v>
      </c>
      <c r="I53" s="56">
        <v>142000</v>
      </c>
      <c r="J53" s="50">
        <f>H53/J14</f>
        <v>24505.633361900233</v>
      </c>
      <c r="K53" s="40" t="s">
        <v>45</v>
      </c>
      <c r="L53" s="41" t="s">
        <v>3</v>
      </c>
      <c r="M53" s="45" t="s">
        <v>4</v>
      </c>
      <c r="N53" s="45" t="s">
        <v>5</v>
      </c>
      <c r="O53" s="36" t="s">
        <v>74</v>
      </c>
      <c r="P53" s="46"/>
      <c r="Q53" s="46"/>
      <c r="R53" s="36" t="s">
        <v>6</v>
      </c>
      <c r="S53" s="9"/>
      <c r="T53" s="9"/>
      <c r="U53" s="9"/>
      <c r="V53" s="6"/>
    </row>
    <row r="54" spans="1:22" ht="18.75" customHeight="1" thickBot="1" thickTop="1">
      <c r="A54" s="41"/>
      <c r="B54" s="36"/>
      <c r="C54" s="36"/>
      <c r="D54" s="56" t="s">
        <v>93</v>
      </c>
      <c r="E54" s="56"/>
      <c r="F54" s="56"/>
      <c r="G54" s="56"/>
      <c r="H54" s="56"/>
      <c r="I54" s="56"/>
      <c r="J54" s="50"/>
      <c r="K54" s="40"/>
      <c r="L54" s="41"/>
      <c r="M54" s="45"/>
      <c r="N54" s="45"/>
      <c r="O54" s="36"/>
      <c r="P54" s="46"/>
      <c r="Q54" s="46"/>
      <c r="R54" s="36"/>
      <c r="S54" s="9"/>
      <c r="T54" s="9"/>
      <c r="U54" s="9"/>
      <c r="V54" s="6"/>
    </row>
    <row r="55" spans="1:20" ht="47.25" customHeight="1" thickBot="1" thickTop="1">
      <c r="A55" s="41"/>
      <c r="B55" s="56" t="s">
        <v>56</v>
      </c>
      <c r="C55" s="56"/>
      <c r="D55" s="56" t="s">
        <v>135</v>
      </c>
      <c r="E55" s="56" t="s">
        <v>129</v>
      </c>
      <c r="F55" s="56">
        <v>18</v>
      </c>
      <c r="G55" s="106">
        <f>I55/F55</f>
        <v>3000</v>
      </c>
      <c r="H55" s="106">
        <f>I55/119%</f>
        <v>45378.1512605042</v>
      </c>
      <c r="I55" s="56">
        <v>54000</v>
      </c>
      <c r="J55" s="50">
        <f>H55/J14</f>
        <v>9319.043672835298</v>
      </c>
      <c r="K55" s="40" t="s">
        <v>45</v>
      </c>
      <c r="L55" s="41" t="s">
        <v>3</v>
      </c>
      <c r="M55" s="45" t="s">
        <v>4</v>
      </c>
      <c r="N55" s="45" t="s">
        <v>5</v>
      </c>
      <c r="O55" s="36" t="s">
        <v>74</v>
      </c>
      <c r="P55" s="46"/>
      <c r="Q55" s="46"/>
      <c r="R55" s="56" t="s">
        <v>132</v>
      </c>
      <c r="S55" s="5"/>
      <c r="T55" s="5"/>
    </row>
    <row r="56" spans="1:20" ht="18.75" customHeight="1" thickBot="1" thickTop="1">
      <c r="A56" s="51">
        <v>20</v>
      </c>
      <c r="B56" s="110"/>
      <c r="C56" s="110">
        <v>70</v>
      </c>
      <c r="D56" s="52" t="s">
        <v>140</v>
      </c>
      <c r="E56" s="52"/>
      <c r="F56" s="52"/>
      <c r="G56" s="111"/>
      <c r="H56" s="111"/>
      <c r="I56" s="52">
        <f>I57+I58+I59+I60</f>
        <v>76000</v>
      </c>
      <c r="J56" s="112"/>
      <c r="K56" s="113"/>
      <c r="L56" s="51"/>
      <c r="M56" s="114"/>
      <c r="N56" s="115"/>
      <c r="O56" s="49"/>
      <c r="P56" s="46"/>
      <c r="Q56" s="46"/>
      <c r="R56" s="52"/>
      <c r="S56" s="5"/>
      <c r="T56" s="5"/>
    </row>
    <row r="57" spans="1:20" ht="19.5" customHeight="1" thickBot="1" thickTop="1">
      <c r="A57" s="41"/>
      <c r="B57" s="109"/>
      <c r="C57" s="109" t="s">
        <v>141</v>
      </c>
      <c r="D57" s="56" t="s">
        <v>142</v>
      </c>
      <c r="E57" s="56"/>
      <c r="F57" s="56"/>
      <c r="G57" s="106">
        <f>I57/119%</f>
        <v>0</v>
      </c>
      <c r="H57" s="106">
        <f>I57/119%</f>
        <v>0</v>
      </c>
      <c r="I57" s="56">
        <v>0</v>
      </c>
      <c r="J57" s="50">
        <f>H57/J14</f>
        <v>0</v>
      </c>
      <c r="K57" s="40"/>
      <c r="L57" s="41"/>
      <c r="M57" s="45"/>
      <c r="N57" s="45"/>
      <c r="O57" s="36"/>
      <c r="P57" s="46"/>
      <c r="Q57" s="46"/>
      <c r="R57" s="56"/>
      <c r="S57" s="5"/>
      <c r="T57" s="5"/>
    </row>
    <row r="58" spans="1:20" ht="26.25" customHeight="1" thickBot="1" thickTop="1">
      <c r="A58" s="41"/>
      <c r="B58" s="109"/>
      <c r="C58" s="109" t="s">
        <v>143</v>
      </c>
      <c r="D58" s="56" t="s">
        <v>161</v>
      </c>
      <c r="E58" s="56" t="s">
        <v>129</v>
      </c>
      <c r="F58" s="56" t="s">
        <v>162</v>
      </c>
      <c r="G58" s="106">
        <f>I58/119%</f>
        <v>48739.49579831933</v>
      </c>
      <c r="H58" s="106">
        <f>I58/119%</f>
        <v>48739.49579831933</v>
      </c>
      <c r="I58" s="56">
        <v>58000</v>
      </c>
      <c r="J58" s="50">
        <f>H58/J14</f>
        <v>10009.343204156432</v>
      </c>
      <c r="K58" s="40" t="s">
        <v>45</v>
      </c>
      <c r="L58" s="41" t="s">
        <v>3</v>
      </c>
      <c r="M58" s="45" t="s">
        <v>168</v>
      </c>
      <c r="N58" s="45" t="s">
        <v>8</v>
      </c>
      <c r="O58" s="36" t="s">
        <v>74</v>
      </c>
      <c r="P58" s="46"/>
      <c r="Q58" s="46"/>
      <c r="R58" s="56" t="s">
        <v>148</v>
      </c>
      <c r="S58" s="5"/>
      <c r="T58" s="5"/>
    </row>
    <row r="59" spans="1:20" ht="22.5" customHeight="1" thickBot="1" thickTop="1">
      <c r="A59" s="41"/>
      <c r="B59" s="109"/>
      <c r="C59" s="109" t="s">
        <v>144</v>
      </c>
      <c r="D59" s="56" t="s">
        <v>146</v>
      </c>
      <c r="E59" s="56" t="s">
        <v>129</v>
      </c>
      <c r="F59" s="56">
        <v>2</v>
      </c>
      <c r="G59" s="106">
        <f>I59/119%</f>
        <v>10084.03361344538</v>
      </c>
      <c r="H59" s="106">
        <f>I59/119%</f>
        <v>10084.03361344538</v>
      </c>
      <c r="I59" s="56">
        <v>12000</v>
      </c>
      <c r="J59" s="50">
        <f>H59/J14</f>
        <v>2070.8985939634</v>
      </c>
      <c r="K59" s="40" t="s">
        <v>45</v>
      </c>
      <c r="L59" s="41" t="s">
        <v>3</v>
      </c>
      <c r="M59" s="45" t="s">
        <v>168</v>
      </c>
      <c r="N59" s="45" t="s">
        <v>8</v>
      </c>
      <c r="O59" s="36" t="s">
        <v>74</v>
      </c>
      <c r="P59" s="46"/>
      <c r="Q59" s="46"/>
      <c r="R59" s="56" t="s">
        <v>148</v>
      </c>
      <c r="S59" s="5"/>
      <c r="T59" s="5"/>
    </row>
    <row r="60" spans="1:20" ht="21.75" customHeight="1" thickBot="1" thickTop="1">
      <c r="A60" s="41"/>
      <c r="B60" s="109"/>
      <c r="C60" s="109" t="s">
        <v>145</v>
      </c>
      <c r="D60" s="56" t="s">
        <v>147</v>
      </c>
      <c r="E60" s="56" t="s">
        <v>129</v>
      </c>
      <c r="F60" s="56">
        <v>5</v>
      </c>
      <c r="G60" s="106">
        <f>I60/119%</f>
        <v>5042.01680672269</v>
      </c>
      <c r="H60" s="106">
        <f>I60/119%</f>
        <v>5042.01680672269</v>
      </c>
      <c r="I60" s="56">
        <v>6000</v>
      </c>
      <c r="J60" s="50">
        <f>H60/J14</f>
        <v>1035.4492969817</v>
      </c>
      <c r="K60" s="40" t="s">
        <v>45</v>
      </c>
      <c r="L60" s="41" t="s">
        <v>3</v>
      </c>
      <c r="M60" s="45" t="s">
        <v>168</v>
      </c>
      <c r="N60" s="45" t="s">
        <v>8</v>
      </c>
      <c r="O60" s="36" t="s">
        <v>74</v>
      </c>
      <c r="P60" s="46"/>
      <c r="Q60" s="46"/>
      <c r="R60" s="56" t="s">
        <v>148</v>
      </c>
      <c r="S60" s="5"/>
      <c r="T60" s="5"/>
    </row>
    <row r="61" spans="1:20" ht="21.75" customHeight="1" thickBot="1" thickTop="1">
      <c r="A61" s="68"/>
      <c r="B61" s="70"/>
      <c r="C61" s="70"/>
      <c r="D61" s="69" t="s">
        <v>32</v>
      </c>
      <c r="E61" s="69"/>
      <c r="F61" s="69"/>
      <c r="G61" s="69"/>
      <c r="H61" s="108">
        <f>H16+H18+H20+H22+H24+H26+H28+H30+H32+H34+H36+H38+H39+H41+H43+H45+H47+H49+H51+H53+H55</f>
        <v>642016.8067226891</v>
      </c>
      <c r="I61" s="69">
        <f>SUM(I16:I55)+I57+I58+I59+I60</f>
        <v>840000</v>
      </c>
      <c r="J61" s="108">
        <f>SUM(J16:J55)+J57+J58+J59+J60</f>
        <v>144962.90157743802</v>
      </c>
      <c r="K61" s="40"/>
      <c r="L61" s="41"/>
      <c r="M61" s="45"/>
      <c r="N61" s="45"/>
      <c r="O61" s="36"/>
      <c r="P61" s="46"/>
      <c r="Q61" s="46"/>
      <c r="R61" s="56"/>
      <c r="S61" s="5"/>
      <c r="T61" s="5"/>
    </row>
    <row r="62" spans="1:20" ht="18.75" customHeight="1" thickTop="1">
      <c r="A62" s="71"/>
      <c r="B62" s="73"/>
      <c r="C62" s="73"/>
      <c r="D62" s="72"/>
      <c r="E62" s="72"/>
      <c r="F62" s="72"/>
      <c r="G62" s="72"/>
      <c r="H62" s="72"/>
      <c r="I62" s="72"/>
      <c r="J62" s="74"/>
      <c r="K62" s="74"/>
      <c r="L62" s="75"/>
      <c r="M62" s="18" t="s">
        <v>101</v>
      </c>
      <c r="N62" s="75"/>
      <c r="O62" s="71"/>
      <c r="P62" s="76"/>
      <c r="Q62" s="76"/>
      <c r="R62" s="76"/>
      <c r="S62" s="5"/>
      <c r="T62" s="5"/>
    </row>
    <row r="63" spans="1:20" ht="12.75" customHeight="1">
      <c r="A63" s="71"/>
      <c r="B63" s="73"/>
      <c r="C63" s="73"/>
      <c r="D63" s="72"/>
      <c r="E63" s="72"/>
      <c r="F63" s="72"/>
      <c r="G63" s="72"/>
      <c r="H63" s="72"/>
      <c r="I63" s="72"/>
      <c r="J63" s="73" t="s">
        <v>149</v>
      </c>
      <c r="K63" s="75"/>
      <c r="L63" s="75"/>
      <c r="M63" s="75"/>
      <c r="N63" s="75"/>
      <c r="O63" s="75"/>
      <c r="P63" s="75"/>
      <c r="Q63" s="75"/>
      <c r="R63" s="75"/>
      <c r="S63" s="5"/>
      <c r="T63" s="5"/>
    </row>
    <row r="64" spans="1:20" ht="18.75" customHeight="1">
      <c r="A64" s="71"/>
      <c r="B64" s="73"/>
      <c r="C64" s="73"/>
      <c r="D64" s="72"/>
      <c r="E64" s="72"/>
      <c r="F64" s="72"/>
      <c r="G64" s="72"/>
      <c r="H64" s="72"/>
      <c r="I64" s="72"/>
      <c r="J64" s="74"/>
      <c r="K64" s="74"/>
      <c r="L64" s="75"/>
      <c r="M64" s="75" t="s">
        <v>102</v>
      </c>
      <c r="N64" s="75"/>
      <c r="O64" s="71"/>
      <c r="P64" s="76"/>
      <c r="Q64" s="76"/>
      <c r="R64" s="76"/>
      <c r="S64" s="5"/>
      <c r="T64" s="5"/>
    </row>
    <row r="65" spans="1:20" ht="11.25" customHeight="1">
      <c r="A65" s="71"/>
      <c r="B65" s="73"/>
      <c r="C65" s="73"/>
      <c r="D65" s="72"/>
      <c r="E65" s="72"/>
      <c r="F65" s="72"/>
      <c r="G65" s="72"/>
      <c r="H65" s="72"/>
      <c r="I65" s="72"/>
      <c r="J65" s="77"/>
      <c r="K65" s="71"/>
      <c r="L65" s="71"/>
      <c r="M65" s="71"/>
      <c r="N65" s="71"/>
      <c r="O65" s="71"/>
      <c r="P65" s="76"/>
      <c r="Q65" s="76"/>
      <c r="R65" s="76"/>
      <c r="S65" s="5"/>
      <c r="T65" s="5"/>
    </row>
    <row r="66" spans="1:20" ht="11.25" customHeight="1">
      <c r="A66" s="71"/>
      <c r="B66" s="71"/>
      <c r="C66" s="71"/>
      <c r="D66" s="72"/>
      <c r="E66" s="72"/>
      <c r="F66" s="72"/>
      <c r="G66" s="72"/>
      <c r="H66" s="72"/>
      <c r="I66" s="72"/>
      <c r="L66" s="1"/>
      <c r="M66" s="1"/>
      <c r="N66" s="1"/>
      <c r="O66" s="1"/>
      <c r="S66" s="5"/>
      <c r="T66" s="5"/>
    </row>
    <row r="67" spans="1:21" s="6" customFormat="1" ht="15.75" customHeight="1">
      <c r="A67" s="78"/>
      <c r="B67" s="80"/>
      <c r="C67" s="80"/>
      <c r="D67" s="79"/>
      <c r="E67" s="79"/>
      <c r="F67" s="79"/>
      <c r="G67" s="79"/>
      <c r="H67" s="79"/>
      <c r="I67" s="79"/>
      <c r="J67" s="80"/>
      <c r="K67" s="80"/>
      <c r="L67" s="80"/>
      <c r="M67" s="20" t="s">
        <v>61</v>
      </c>
      <c r="N67" s="80"/>
      <c r="O67" s="80"/>
      <c r="P67" s="80"/>
      <c r="Q67" s="80"/>
      <c r="R67" s="81"/>
      <c r="S67" s="9"/>
      <c r="T67" s="9"/>
      <c r="U67" s="9"/>
    </row>
    <row r="68" spans="1:21" s="6" customFormat="1" ht="15.75" customHeight="1">
      <c r="A68" s="78"/>
      <c r="B68" s="17" t="s">
        <v>38</v>
      </c>
      <c r="C68" s="17"/>
      <c r="D68" s="17"/>
      <c r="E68" s="79"/>
      <c r="F68" s="79"/>
      <c r="G68" s="79"/>
      <c r="H68" s="79"/>
      <c r="I68" s="79"/>
      <c r="J68" s="80"/>
      <c r="K68" s="80"/>
      <c r="L68" s="80"/>
      <c r="M68" s="22" t="s">
        <v>62</v>
      </c>
      <c r="N68" s="80"/>
      <c r="O68" s="80"/>
      <c r="P68" s="80"/>
      <c r="Q68" s="80"/>
      <c r="R68" s="81"/>
      <c r="S68" s="9"/>
      <c r="T68" s="9"/>
      <c r="U68" s="9"/>
    </row>
    <row r="69" spans="1:21" s="6" customFormat="1" ht="15.75" customHeight="1">
      <c r="A69" s="78"/>
      <c r="B69" s="21"/>
      <c r="C69" s="18"/>
      <c r="D69" s="18"/>
      <c r="E69" s="79"/>
      <c r="F69" s="79"/>
      <c r="G69" s="79"/>
      <c r="H69" s="79"/>
      <c r="I69" s="79"/>
      <c r="J69" s="80"/>
      <c r="K69" s="80"/>
      <c r="L69" s="80"/>
      <c r="M69" s="25" t="s">
        <v>108</v>
      </c>
      <c r="N69" s="80"/>
      <c r="O69" s="80"/>
      <c r="P69" s="80"/>
      <c r="Q69" s="80"/>
      <c r="R69" s="81"/>
      <c r="S69" s="9"/>
      <c r="T69" s="9"/>
      <c r="U69" s="9"/>
    </row>
    <row r="70" spans="1:21" s="6" customFormat="1" ht="15.75" customHeight="1">
      <c r="A70" s="78"/>
      <c r="B70" s="162"/>
      <c r="C70" s="162"/>
      <c r="D70" s="162"/>
      <c r="E70" s="79"/>
      <c r="F70" s="79"/>
      <c r="G70" s="79"/>
      <c r="H70" s="79"/>
      <c r="I70" s="79"/>
      <c r="J70" s="161" t="s">
        <v>151</v>
      </c>
      <c r="K70" s="161"/>
      <c r="L70" s="161"/>
      <c r="M70" s="161"/>
      <c r="N70" s="161"/>
      <c r="O70" s="161"/>
      <c r="P70" s="161"/>
      <c r="Q70" s="161"/>
      <c r="R70" s="161"/>
      <c r="S70" s="9"/>
      <c r="T70" s="9"/>
      <c r="U70" s="9"/>
    </row>
    <row r="71" spans="1:21" s="6" customFormat="1" ht="15.75" customHeight="1">
      <c r="A71" s="78"/>
      <c r="B71" s="80"/>
      <c r="C71" s="80"/>
      <c r="D71" s="79"/>
      <c r="E71" s="79"/>
      <c r="F71" s="79"/>
      <c r="G71" s="79"/>
      <c r="H71" s="79"/>
      <c r="I71" s="79"/>
      <c r="J71" s="80"/>
      <c r="K71" s="28"/>
      <c r="L71" s="28"/>
      <c r="M71" s="27" t="s">
        <v>6</v>
      </c>
      <c r="N71" s="28"/>
      <c r="O71" s="80"/>
      <c r="P71" s="80"/>
      <c r="Q71" s="80"/>
      <c r="R71" s="81"/>
      <c r="S71" s="9"/>
      <c r="T71" s="9"/>
      <c r="U71" s="9"/>
    </row>
    <row r="72" spans="1:21" s="6" customFormat="1" ht="18.75" customHeight="1" thickBot="1">
      <c r="A72" s="82"/>
      <c r="B72" s="80"/>
      <c r="C72" s="80"/>
      <c r="D72" s="79" t="s">
        <v>17</v>
      </c>
      <c r="E72" s="79"/>
      <c r="F72" s="79"/>
      <c r="G72" s="79"/>
      <c r="H72" s="79"/>
      <c r="I72" s="79"/>
      <c r="J72" s="80"/>
      <c r="K72" s="80"/>
      <c r="L72" s="80"/>
      <c r="M72" s="80"/>
      <c r="N72" s="80"/>
      <c r="O72" s="80"/>
      <c r="P72" s="80"/>
      <c r="Q72" s="80"/>
      <c r="R72" s="81"/>
      <c r="S72" s="15"/>
      <c r="T72" s="9"/>
      <c r="U72" s="9"/>
    </row>
    <row r="73" spans="1:22" ht="89.25" customHeight="1" thickBot="1" thickTop="1">
      <c r="A73" s="154" t="s">
        <v>0</v>
      </c>
      <c r="B73" s="155" t="s">
        <v>1</v>
      </c>
      <c r="C73" s="141"/>
      <c r="D73" s="157" t="s">
        <v>64</v>
      </c>
      <c r="E73" s="34" t="s">
        <v>120</v>
      </c>
      <c r="F73" s="34" t="s">
        <v>121</v>
      </c>
      <c r="G73" s="34" t="s">
        <v>122</v>
      </c>
      <c r="H73" s="158" t="s">
        <v>136</v>
      </c>
      <c r="I73" s="159"/>
      <c r="J73" s="160"/>
      <c r="K73" s="156" t="s">
        <v>43</v>
      </c>
      <c r="L73" s="137" t="s">
        <v>95</v>
      </c>
      <c r="M73" s="137" t="s">
        <v>69</v>
      </c>
      <c r="N73" s="137" t="s">
        <v>70</v>
      </c>
      <c r="O73" s="137" t="s">
        <v>97</v>
      </c>
      <c r="P73" s="30"/>
      <c r="Q73" s="30"/>
      <c r="R73" s="137" t="s">
        <v>44</v>
      </c>
      <c r="S73" s="15"/>
      <c r="T73" s="9"/>
      <c r="U73" s="9"/>
      <c r="V73" s="6"/>
    </row>
    <row r="74" spans="1:22" ht="49.5" customHeight="1" thickBot="1" thickTop="1">
      <c r="A74" s="154"/>
      <c r="B74" s="155"/>
      <c r="C74" s="143"/>
      <c r="D74" s="157"/>
      <c r="E74" s="34"/>
      <c r="F74" s="34"/>
      <c r="G74" s="34"/>
      <c r="H74" s="34" t="s">
        <v>124</v>
      </c>
      <c r="I74" s="34" t="s">
        <v>125</v>
      </c>
      <c r="J74" s="35" t="s">
        <v>126</v>
      </c>
      <c r="K74" s="156"/>
      <c r="L74" s="137"/>
      <c r="M74" s="137"/>
      <c r="N74" s="137"/>
      <c r="O74" s="137"/>
      <c r="P74" s="32" t="s">
        <v>2</v>
      </c>
      <c r="Q74" s="32"/>
      <c r="R74" s="137"/>
      <c r="S74" s="15"/>
      <c r="T74" s="9"/>
      <c r="U74" s="9"/>
      <c r="V74" s="6"/>
    </row>
    <row r="75" spans="1:22" ht="21.75" customHeight="1" thickBot="1" thickTop="1">
      <c r="A75" s="116"/>
      <c r="B75" s="117"/>
      <c r="C75" s="120"/>
      <c r="D75" s="38" t="s">
        <v>154</v>
      </c>
      <c r="E75" s="119"/>
      <c r="F75" s="119"/>
      <c r="G75" s="119"/>
      <c r="H75" s="119"/>
      <c r="I75" s="119"/>
      <c r="J75" s="119" t="s">
        <v>166</v>
      </c>
      <c r="K75" s="118"/>
      <c r="L75" s="121"/>
      <c r="M75" s="121"/>
      <c r="N75" s="121"/>
      <c r="O75" s="121"/>
      <c r="P75" s="32"/>
      <c r="Q75" s="32"/>
      <c r="R75" s="121"/>
      <c r="S75" s="15"/>
      <c r="T75" s="9"/>
      <c r="U75" s="9"/>
      <c r="V75" s="6"/>
    </row>
    <row r="76" spans="1:22" ht="75.75" customHeight="1" thickBot="1" thickTop="1">
      <c r="A76" s="83">
        <v>1</v>
      </c>
      <c r="B76" s="85" t="s">
        <v>15</v>
      </c>
      <c r="C76" s="85"/>
      <c r="D76" s="84" t="s">
        <v>110</v>
      </c>
      <c r="E76" s="84" t="s">
        <v>137</v>
      </c>
      <c r="F76" s="84">
        <v>11.97</v>
      </c>
      <c r="G76" s="84"/>
      <c r="H76" s="124">
        <f aca="true" t="shared" si="0" ref="H76:H84">I76/119%</f>
        <v>33613.445378151264</v>
      </c>
      <c r="I76" s="84">
        <v>40000</v>
      </c>
      <c r="J76" s="50">
        <f>H76/J75</f>
        <v>6897.187930265982</v>
      </c>
      <c r="K76" s="86" t="s">
        <v>60</v>
      </c>
      <c r="L76" s="41" t="s">
        <v>36</v>
      </c>
      <c r="M76" s="85" t="s">
        <v>4</v>
      </c>
      <c r="N76" s="45" t="s">
        <v>5</v>
      </c>
      <c r="O76" s="56" t="s">
        <v>31</v>
      </c>
      <c r="P76" s="46"/>
      <c r="Q76" s="46"/>
      <c r="R76" s="56" t="s">
        <v>37</v>
      </c>
      <c r="S76" s="15"/>
      <c r="T76" s="9"/>
      <c r="U76" s="9"/>
      <c r="V76" s="6"/>
    </row>
    <row r="77" spans="1:22" ht="66.75" customHeight="1" thickBot="1" thickTop="1">
      <c r="A77" s="83">
        <v>2</v>
      </c>
      <c r="B77" s="123" t="s">
        <v>152</v>
      </c>
      <c r="C77" s="85"/>
      <c r="D77" s="84" t="s">
        <v>111</v>
      </c>
      <c r="E77" s="84" t="s">
        <v>137</v>
      </c>
      <c r="F77" s="84">
        <v>30.04</v>
      </c>
      <c r="G77" s="84"/>
      <c r="H77" s="124">
        <f t="shared" si="0"/>
        <v>168067.2268907563</v>
      </c>
      <c r="I77" s="84">
        <v>200000</v>
      </c>
      <c r="J77" s="50">
        <f>H77/J75</f>
        <v>34485.93965132991</v>
      </c>
      <c r="K77" s="86" t="s">
        <v>60</v>
      </c>
      <c r="L77" s="41" t="s">
        <v>16</v>
      </c>
      <c r="M77" s="85" t="s">
        <v>4</v>
      </c>
      <c r="N77" s="45" t="s">
        <v>5</v>
      </c>
      <c r="O77" s="56" t="s">
        <v>153</v>
      </c>
      <c r="P77" s="46"/>
      <c r="Q77" s="46"/>
      <c r="R77" s="56" t="s">
        <v>37</v>
      </c>
      <c r="S77" s="15"/>
      <c r="T77" s="9"/>
      <c r="U77" s="9"/>
      <c r="V77" s="6"/>
    </row>
    <row r="78" spans="1:22" ht="66.75" customHeight="1" thickBot="1" thickTop="1">
      <c r="A78" s="83">
        <v>3</v>
      </c>
      <c r="B78" s="85" t="s">
        <v>15</v>
      </c>
      <c r="C78" s="85"/>
      <c r="D78" s="84" t="s">
        <v>112</v>
      </c>
      <c r="E78" s="84" t="s">
        <v>137</v>
      </c>
      <c r="F78" s="84">
        <v>33.86</v>
      </c>
      <c r="G78" s="84"/>
      <c r="H78" s="124">
        <f t="shared" si="0"/>
        <v>840.3361344537816</v>
      </c>
      <c r="I78" s="84">
        <v>1000</v>
      </c>
      <c r="J78" s="50">
        <f>H78/J75</f>
        <v>172.42969825664954</v>
      </c>
      <c r="K78" s="86" t="s">
        <v>60</v>
      </c>
      <c r="L78" s="41" t="s">
        <v>34</v>
      </c>
      <c r="M78" s="85" t="s">
        <v>4</v>
      </c>
      <c r="N78" s="45" t="s">
        <v>5</v>
      </c>
      <c r="O78" s="56" t="s">
        <v>31</v>
      </c>
      <c r="P78" s="46"/>
      <c r="Q78" s="46"/>
      <c r="R78" s="56" t="s">
        <v>37</v>
      </c>
      <c r="S78" s="15"/>
      <c r="T78" s="9"/>
      <c r="U78" s="9"/>
      <c r="V78" s="6"/>
    </row>
    <row r="79" spans="1:22" ht="87.75" customHeight="1" thickBot="1" thickTop="1">
      <c r="A79" s="83">
        <v>4</v>
      </c>
      <c r="B79" s="123" t="s">
        <v>152</v>
      </c>
      <c r="C79" s="85"/>
      <c r="D79" s="84" t="s">
        <v>113</v>
      </c>
      <c r="E79" s="84" t="s">
        <v>137</v>
      </c>
      <c r="F79" s="84">
        <v>123.36</v>
      </c>
      <c r="G79" s="84"/>
      <c r="H79" s="124">
        <f t="shared" si="0"/>
        <v>210084.03361344538</v>
      </c>
      <c r="I79" s="84">
        <v>250000</v>
      </c>
      <c r="J79" s="50">
        <f>H79/J75</f>
        <v>43107.424564162386</v>
      </c>
      <c r="K79" s="86" t="s">
        <v>60</v>
      </c>
      <c r="L79" s="41" t="s">
        <v>35</v>
      </c>
      <c r="M79" s="85" t="s">
        <v>4</v>
      </c>
      <c r="N79" s="45" t="s">
        <v>5</v>
      </c>
      <c r="O79" s="56" t="s">
        <v>153</v>
      </c>
      <c r="P79" s="46"/>
      <c r="Q79" s="46"/>
      <c r="R79" s="56" t="s">
        <v>37</v>
      </c>
      <c r="S79" s="15"/>
      <c r="T79" s="9"/>
      <c r="U79" s="9"/>
      <c r="V79" s="6"/>
    </row>
    <row r="80" spans="1:22" ht="90" customHeight="1" thickBot="1" thickTop="1">
      <c r="A80" s="83">
        <v>5</v>
      </c>
      <c r="B80" s="85" t="s">
        <v>15</v>
      </c>
      <c r="C80" s="85"/>
      <c r="D80" s="84" t="s">
        <v>114</v>
      </c>
      <c r="E80" s="84" t="s">
        <v>137</v>
      </c>
      <c r="F80" s="84">
        <v>200</v>
      </c>
      <c r="G80" s="84"/>
      <c r="H80" s="124">
        <f t="shared" si="0"/>
        <v>840.3361344537816</v>
      </c>
      <c r="I80" s="84">
        <v>1000</v>
      </c>
      <c r="J80" s="50">
        <f>H80/J75</f>
        <v>172.42969825664954</v>
      </c>
      <c r="K80" s="86" t="s">
        <v>60</v>
      </c>
      <c r="L80" s="41" t="s">
        <v>16</v>
      </c>
      <c r="M80" s="85" t="s">
        <v>4</v>
      </c>
      <c r="N80" s="45" t="s">
        <v>5</v>
      </c>
      <c r="O80" s="56" t="s">
        <v>153</v>
      </c>
      <c r="P80" s="46"/>
      <c r="Q80" s="46"/>
      <c r="R80" s="56" t="s">
        <v>37</v>
      </c>
      <c r="S80" s="15"/>
      <c r="T80" s="9"/>
      <c r="U80" s="9"/>
      <c r="V80" s="6"/>
    </row>
    <row r="81" spans="1:22" ht="79.5" customHeight="1" thickBot="1" thickTop="1">
      <c r="A81" s="83">
        <v>6</v>
      </c>
      <c r="B81" s="85" t="s">
        <v>15</v>
      </c>
      <c r="C81" s="85"/>
      <c r="D81" s="84" t="s">
        <v>115</v>
      </c>
      <c r="E81" s="84" t="s">
        <v>137</v>
      </c>
      <c r="F81" s="84">
        <v>41.07</v>
      </c>
      <c r="G81" s="84"/>
      <c r="H81" s="124">
        <f t="shared" si="0"/>
        <v>136134.45378151262</v>
      </c>
      <c r="I81" s="84">
        <v>162000</v>
      </c>
      <c r="J81" s="50">
        <f>H81/J75</f>
        <v>27933.611117577228</v>
      </c>
      <c r="K81" s="86" t="s">
        <v>60</v>
      </c>
      <c r="L81" s="41" t="s">
        <v>58</v>
      </c>
      <c r="M81" s="85" t="s">
        <v>4</v>
      </c>
      <c r="N81" s="45" t="s">
        <v>5</v>
      </c>
      <c r="O81" s="56" t="s">
        <v>31</v>
      </c>
      <c r="P81" s="46"/>
      <c r="Q81" s="46"/>
      <c r="R81" s="56" t="s">
        <v>37</v>
      </c>
      <c r="S81" s="15"/>
      <c r="T81" s="9"/>
      <c r="U81" s="9"/>
      <c r="V81" s="6"/>
    </row>
    <row r="82" spans="1:22" ht="94.5" customHeight="1" thickBot="1" thickTop="1">
      <c r="A82" s="83">
        <v>7</v>
      </c>
      <c r="B82" s="85" t="s">
        <v>15</v>
      </c>
      <c r="C82" s="85"/>
      <c r="D82" s="84" t="s">
        <v>116</v>
      </c>
      <c r="E82" s="84" t="s">
        <v>137</v>
      </c>
      <c r="F82" s="84">
        <v>42.21</v>
      </c>
      <c r="G82" s="84"/>
      <c r="H82" s="124">
        <f t="shared" si="0"/>
        <v>840.3361344537816</v>
      </c>
      <c r="I82" s="84">
        <v>1000</v>
      </c>
      <c r="J82" s="50">
        <f>H82/J75</f>
        <v>172.42969825664954</v>
      </c>
      <c r="K82" s="86" t="s">
        <v>60</v>
      </c>
      <c r="L82" s="41" t="s">
        <v>16</v>
      </c>
      <c r="M82" s="85" t="s">
        <v>4</v>
      </c>
      <c r="N82" s="45" t="s">
        <v>5</v>
      </c>
      <c r="O82" s="56" t="s">
        <v>153</v>
      </c>
      <c r="P82" s="46"/>
      <c r="Q82" s="46"/>
      <c r="R82" s="56" t="s">
        <v>37</v>
      </c>
      <c r="S82" s="15"/>
      <c r="T82" s="9"/>
      <c r="U82" s="9"/>
      <c r="V82" s="6"/>
    </row>
    <row r="83" spans="1:22" ht="99" customHeight="1" thickBot="1" thickTop="1">
      <c r="A83" s="83">
        <v>8</v>
      </c>
      <c r="B83" s="123" t="s">
        <v>152</v>
      </c>
      <c r="C83" s="85"/>
      <c r="D83" s="84" t="s">
        <v>138</v>
      </c>
      <c r="E83" s="84" t="s">
        <v>137</v>
      </c>
      <c r="F83" s="84">
        <v>9.85</v>
      </c>
      <c r="G83" s="84"/>
      <c r="H83" s="124">
        <f t="shared" si="0"/>
        <v>63025.21008403361</v>
      </c>
      <c r="I83" s="84">
        <v>75000</v>
      </c>
      <c r="J83" s="50">
        <f>H83/J75</f>
        <v>12932.227369248716</v>
      </c>
      <c r="K83" s="86" t="s">
        <v>60</v>
      </c>
      <c r="L83" s="41" t="s">
        <v>58</v>
      </c>
      <c r="M83" s="85" t="s">
        <v>4</v>
      </c>
      <c r="N83" s="45" t="s">
        <v>5</v>
      </c>
      <c r="O83" s="56" t="s">
        <v>153</v>
      </c>
      <c r="P83" s="46"/>
      <c r="Q83" s="46"/>
      <c r="R83" s="56" t="s">
        <v>37</v>
      </c>
      <c r="S83" s="15"/>
      <c r="T83" s="9"/>
      <c r="U83" s="9"/>
      <c r="V83" s="6"/>
    </row>
    <row r="84" spans="1:22" ht="62.25" customHeight="1" thickBot="1" thickTop="1">
      <c r="A84" s="83">
        <v>9</v>
      </c>
      <c r="B84" s="84" t="s">
        <v>159</v>
      </c>
      <c r="C84" s="85"/>
      <c r="D84" s="84" t="s">
        <v>160</v>
      </c>
      <c r="E84" s="84" t="s">
        <v>129</v>
      </c>
      <c r="F84" s="84">
        <v>1</v>
      </c>
      <c r="G84" s="84"/>
      <c r="H84" s="124">
        <f t="shared" si="0"/>
        <v>756302.5210084034</v>
      </c>
      <c r="I84" s="84">
        <v>900000</v>
      </c>
      <c r="J84" s="50">
        <f>H84/J75</f>
        <v>155186.7284309846</v>
      </c>
      <c r="K84" s="86" t="s">
        <v>60</v>
      </c>
      <c r="L84" s="41" t="s">
        <v>16</v>
      </c>
      <c r="M84" s="85" t="s">
        <v>4</v>
      </c>
      <c r="N84" s="45" t="s">
        <v>5</v>
      </c>
      <c r="O84" s="36" t="s">
        <v>153</v>
      </c>
      <c r="P84" s="46"/>
      <c r="Q84" s="46"/>
      <c r="R84" s="56" t="s">
        <v>37</v>
      </c>
      <c r="S84" s="15"/>
      <c r="T84" s="9"/>
      <c r="U84" s="9"/>
      <c r="V84" s="6"/>
    </row>
    <row r="85" spans="1:22" ht="19.5" customHeight="1" thickBot="1" thickTop="1">
      <c r="A85" s="131"/>
      <c r="B85" s="127"/>
      <c r="C85" s="65"/>
      <c r="D85" s="127"/>
      <c r="E85" s="127"/>
      <c r="F85" s="127"/>
      <c r="G85" s="127"/>
      <c r="H85" s="132">
        <f>SUM(H76:H84)</f>
        <v>1369747.8991596638</v>
      </c>
      <c r="I85" s="132">
        <f>SUM(I76:I84)</f>
        <v>1630000</v>
      </c>
      <c r="J85" s="132">
        <f>SUM(J76:J84)</f>
        <v>281060.40815833875</v>
      </c>
      <c r="K85" s="133"/>
      <c r="L85" s="51"/>
      <c r="M85" s="65"/>
      <c r="N85" s="115"/>
      <c r="O85" s="49"/>
      <c r="P85" s="46"/>
      <c r="Q85" s="46"/>
      <c r="R85" s="52"/>
      <c r="S85" s="15"/>
      <c r="T85" s="9"/>
      <c r="U85" s="9"/>
      <c r="V85" s="6"/>
    </row>
    <row r="86" spans="1:22" ht="24.75" customHeight="1" thickBot="1" thickTop="1">
      <c r="A86" s="83"/>
      <c r="B86" s="84"/>
      <c r="C86" s="85"/>
      <c r="D86" s="127" t="s">
        <v>155</v>
      </c>
      <c r="E86" s="84"/>
      <c r="F86" s="84"/>
      <c r="G86" s="84"/>
      <c r="H86" s="128"/>
      <c r="I86" s="130"/>
      <c r="J86" s="129"/>
      <c r="K86" s="86"/>
      <c r="L86" s="41"/>
      <c r="M86" s="85"/>
      <c r="N86" s="45"/>
      <c r="O86" s="36"/>
      <c r="P86" s="46"/>
      <c r="Q86" s="46"/>
      <c r="R86" s="56"/>
      <c r="S86" s="15"/>
      <c r="T86" s="9"/>
      <c r="U86" s="9"/>
      <c r="V86" s="6"/>
    </row>
    <row r="87" spans="1:22" ht="118.5" customHeight="1" thickBot="1" thickTop="1">
      <c r="A87" s="83">
        <v>1</v>
      </c>
      <c r="B87" s="85" t="s">
        <v>18</v>
      </c>
      <c r="C87" s="85"/>
      <c r="D87" s="84" t="s">
        <v>117</v>
      </c>
      <c r="E87" s="84" t="s">
        <v>129</v>
      </c>
      <c r="F87" s="84">
        <v>1</v>
      </c>
      <c r="G87" s="84"/>
      <c r="H87" s="124">
        <f>I87/119%</f>
        <v>218487.3949579832</v>
      </c>
      <c r="I87" s="84">
        <v>260000</v>
      </c>
      <c r="J87" s="50">
        <f>H87/J75</f>
        <v>44831.72154672888</v>
      </c>
      <c r="K87" s="86" t="s">
        <v>60</v>
      </c>
      <c r="L87" s="41" t="s">
        <v>59</v>
      </c>
      <c r="M87" s="85" t="s">
        <v>4</v>
      </c>
      <c r="N87" s="45" t="s">
        <v>5</v>
      </c>
      <c r="O87" s="87" t="s">
        <v>33</v>
      </c>
      <c r="P87" s="46"/>
      <c r="Q87" s="46"/>
      <c r="R87" s="36" t="s">
        <v>37</v>
      </c>
      <c r="S87" s="15"/>
      <c r="T87" s="9"/>
      <c r="U87" s="9"/>
      <c r="V87" s="6"/>
    </row>
    <row r="88" spans="1:19" ht="19.5" customHeight="1" thickBot="1" thickTop="1">
      <c r="A88" s="88"/>
      <c r="B88" s="89"/>
      <c r="C88" s="89"/>
      <c r="D88" s="65" t="s">
        <v>156</v>
      </c>
      <c r="E88" s="65"/>
      <c r="F88" s="65"/>
      <c r="G88" s="65"/>
      <c r="H88" s="125">
        <f>H85+H87</f>
        <v>1588235.294117647</v>
      </c>
      <c r="I88" s="125">
        <f>I85+I87</f>
        <v>1890000</v>
      </c>
      <c r="J88" s="126">
        <f>J85+J87</f>
        <v>325892.1297050676</v>
      </c>
      <c r="K88" s="90"/>
      <c r="L88" s="85"/>
      <c r="M88" s="85"/>
      <c r="N88" s="85"/>
      <c r="O88" s="85"/>
      <c r="P88" s="91"/>
      <c r="Q88" s="91"/>
      <c r="R88" s="90"/>
      <c r="S88" s="16"/>
    </row>
    <row r="89" spans="1:19" ht="15" customHeight="1" thickTop="1">
      <c r="A89" s="92"/>
      <c r="B89" s="24"/>
      <c r="C89" s="24"/>
      <c r="D89" s="18" t="s">
        <v>167</v>
      </c>
      <c r="E89" s="18"/>
      <c r="F89" s="18"/>
      <c r="G89" s="18"/>
      <c r="H89" s="18"/>
      <c r="I89" s="18"/>
      <c r="J89" s="18"/>
      <c r="K89" s="18"/>
      <c r="L89" s="93"/>
      <c r="M89" s="93"/>
      <c r="N89" s="93"/>
      <c r="O89" s="93"/>
      <c r="P89" s="94"/>
      <c r="Q89" s="94"/>
      <c r="R89" s="95"/>
      <c r="S89" s="16"/>
    </row>
    <row r="90" spans="1:19" ht="19.5" customHeight="1">
      <c r="A90" s="92"/>
      <c r="B90" s="18"/>
      <c r="C90" s="18"/>
      <c r="D90" s="18"/>
      <c r="E90" s="18"/>
      <c r="F90" s="18"/>
      <c r="G90" s="18"/>
      <c r="H90" s="18"/>
      <c r="I90" s="18"/>
      <c r="J90" s="24"/>
      <c r="K90" s="18"/>
      <c r="L90" s="18"/>
      <c r="M90" s="93"/>
      <c r="N90" s="18" t="s">
        <v>101</v>
      </c>
      <c r="O90" s="93"/>
      <c r="P90" s="94"/>
      <c r="Q90" s="94"/>
      <c r="R90" s="18"/>
      <c r="S90" s="16"/>
    </row>
    <row r="91" spans="1:19" ht="16.5" customHeight="1">
      <c r="A91" s="92"/>
      <c r="B91" s="18"/>
      <c r="C91" s="18"/>
      <c r="D91" s="18"/>
      <c r="E91" s="18"/>
      <c r="F91" s="18"/>
      <c r="G91" s="18"/>
      <c r="H91" s="18"/>
      <c r="I91" s="18"/>
      <c r="J91" s="24"/>
      <c r="K91" s="18"/>
      <c r="L91" s="18"/>
      <c r="M91" s="75" t="s">
        <v>157</v>
      </c>
      <c r="N91" s="75"/>
      <c r="O91" s="75"/>
      <c r="P91" s="75"/>
      <c r="Q91" s="75"/>
      <c r="R91" s="18"/>
      <c r="S91" s="16"/>
    </row>
    <row r="92" spans="1:19" ht="19.5" customHeight="1">
      <c r="A92" s="92"/>
      <c r="B92" s="18"/>
      <c r="C92" s="18"/>
      <c r="D92" s="18"/>
      <c r="E92" s="18"/>
      <c r="F92" s="18"/>
      <c r="G92" s="18"/>
      <c r="H92" s="18"/>
      <c r="I92" s="18"/>
      <c r="J92" s="24"/>
      <c r="K92" s="18"/>
      <c r="L92" s="18"/>
      <c r="M92" s="93"/>
      <c r="N92" s="93" t="s">
        <v>158</v>
      </c>
      <c r="O92" s="18"/>
      <c r="P92" s="18"/>
      <c r="Q92" s="18"/>
      <c r="R92" s="18"/>
      <c r="S92" s="16"/>
    </row>
    <row r="93" spans="1:19" ht="19.5" customHeight="1">
      <c r="A93" s="92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P93" s="96"/>
      <c r="Q93" s="96"/>
      <c r="R93" s="96"/>
      <c r="S93" s="16"/>
    </row>
    <row r="94" spans="1:18" ht="19.5" customHeight="1">
      <c r="A94" s="2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9.5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9.5" customHeight="1">
      <c r="A96" s="23"/>
      <c r="B96" s="24"/>
      <c r="C96" s="24"/>
      <c r="D96" s="18"/>
      <c r="E96" s="18"/>
      <c r="F96" s="18"/>
      <c r="G96" s="18"/>
      <c r="H96" s="18"/>
      <c r="I96" s="18"/>
      <c r="J96" s="18"/>
      <c r="K96" s="18"/>
      <c r="L96" s="93"/>
      <c r="M96" s="93"/>
      <c r="N96" s="93"/>
      <c r="O96" s="93"/>
      <c r="P96" s="94"/>
      <c r="Q96" s="94"/>
      <c r="R96" s="18"/>
    </row>
    <row r="97" spans="1:18" ht="19.5" customHeight="1">
      <c r="A97" s="23"/>
      <c r="B97" s="24"/>
      <c r="C97" s="24"/>
      <c r="D97" s="18"/>
      <c r="E97" s="18"/>
      <c r="F97" s="18"/>
      <c r="G97" s="18"/>
      <c r="H97" s="18"/>
      <c r="I97" s="18"/>
      <c r="J97" s="18"/>
      <c r="K97" s="18"/>
      <c r="L97" s="93"/>
      <c r="M97" s="93"/>
      <c r="N97" s="93"/>
      <c r="O97" s="93"/>
      <c r="P97" s="94"/>
      <c r="Q97" s="94"/>
      <c r="R97" s="18"/>
    </row>
    <row r="98" spans="1:18" ht="19.5" customHeight="1">
      <c r="A98" s="23"/>
      <c r="B98" s="24"/>
      <c r="C98" s="24"/>
      <c r="D98" s="18"/>
      <c r="E98" s="18"/>
      <c r="F98" s="18"/>
      <c r="G98" s="18"/>
      <c r="H98" s="18"/>
      <c r="I98" s="18"/>
      <c r="J98" s="18"/>
      <c r="K98" s="18"/>
      <c r="L98" s="93"/>
      <c r="M98" s="93"/>
      <c r="N98" s="93"/>
      <c r="O98" s="93"/>
      <c r="P98" s="94"/>
      <c r="Q98" s="94"/>
      <c r="R98" s="18"/>
    </row>
    <row r="99" spans="1:18" ht="19.5" customHeight="1">
      <c r="A99" s="23"/>
      <c r="B99" s="24"/>
      <c r="C99" s="24"/>
      <c r="D99" s="18"/>
      <c r="E99" s="18"/>
      <c r="F99" s="18"/>
      <c r="G99" s="18"/>
      <c r="H99" s="18"/>
      <c r="I99" s="18"/>
      <c r="J99" s="18"/>
      <c r="K99" s="18"/>
      <c r="L99" s="93"/>
      <c r="M99" s="93"/>
      <c r="N99" s="93"/>
      <c r="O99" s="93"/>
      <c r="P99" s="94"/>
      <c r="Q99" s="94"/>
      <c r="R99" s="18"/>
    </row>
    <row r="100" spans="1:18" ht="19.5" customHeight="1">
      <c r="A100" s="23"/>
      <c r="B100" s="24"/>
      <c r="C100" s="24"/>
      <c r="D100" s="18"/>
      <c r="E100" s="18"/>
      <c r="F100" s="18"/>
      <c r="G100" s="18"/>
      <c r="H100" s="18"/>
      <c r="I100" s="18"/>
      <c r="J100" s="18"/>
      <c r="K100" s="18"/>
      <c r="L100" s="93"/>
      <c r="M100" s="93"/>
      <c r="N100" s="93"/>
      <c r="O100" s="93"/>
      <c r="P100" s="94"/>
      <c r="Q100" s="94"/>
      <c r="R100" s="18"/>
    </row>
    <row r="101" spans="1:18" ht="19.5" customHeight="1">
      <c r="A101" s="23"/>
      <c r="B101" s="24"/>
      <c r="C101" s="24"/>
      <c r="D101" s="18"/>
      <c r="E101" s="18"/>
      <c r="F101" s="18"/>
      <c r="G101" s="18"/>
      <c r="H101" s="18"/>
      <c r="I101" s="18"/>
      <c r="J101" s="18"/>
      <c r="K101" s="18"/>
      <c r="L101" s="93"/>
      <c r="M101" s="93"/>
      <c r="N101" s="93"/>
      <c r="O101" s="93"/>
      <c r="P101" s="94"/>
      <c r="Q101" s="94"/>
      <c r="R101" s="18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93"/>
      <c r="M102" s="93"/>
      <c r="N102" s="93"/>
      <c r="O102" s="93"/>
      <c r="P102" s="94"/>
      <c r="Q102" s="94"/>
      <c r="R102" s="18"/>
    </row>
    <row r="103" spans="1:19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93"/>
      <c r="M103" s="93"/>
      <c r="N103" s="93"/>
      <c r="O103" s="93"/>
      <c r="P103" s="93"/>
      <c r="Q103" s="94"/>
      <c r="R103" s="94"/>
      <c r="S103" s="13"/>
    </row>
    <row r="104" spans="1:18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93"/>
      <c r="M104" s="93"/>
      <c r="N104" s="93"/>
      <c r="O104" s="93"/>
      <c r="P104" s="93"/>
      <c r="Q104" s="94"/>
      <c r="R104" s="94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93"/>
      <c r="M105" s="93"/>
      <c r="N105" s="93"/>
      <c r="O105" s="93"/>
      <c r="P105" s="93"/>
      <c r="Q105" s="94"/>
      <c r="R105" s="94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93"/>
      <c r="M106" s="93"/>
      <c r="N106" s="93"/>
      <c r="O106" s="93"/>
      <c r="P106" s="93"/>
      <c r="Q106" s="94"/>
      <c r="R106" s="94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93"/>
      <c r="M107" s="93"/>
      <c r="N107" s="93"/>
      <c r="O107" s="93"/>
      <c r="P107" s="94"/>
      <c r="Q107" s="94"/>
      <c r="R107" s="1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93"/>
      <c r="M108" s="93"/>
      <c r="N108" s="93"/>
      <c r="O108" s="93"/>
      <c r="P108" s="94"/>
      <c r="Q108" s="94"/>
      <c r="R108" s="18"/>
    </row>
    <row r="109" spans="1:18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93"/>
      <c r="M109" s="93"/>
      <c r="N109" s="93"/>
      <c r="O109" s="93"/>
      <c r="P109" s="94"/>
      <c r="Q109" s="94"/>
      <c r="R109" s="18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93"/>
      <c r="M110" s="93"/>
      <c r="N110" s="93"/>
      <c r="O110" s="93"/>
      <c r="P110" s="94"/>
      <c r="Q110" s="94"/>
      <c r="R110" s="18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93"/>
      <c r="M111" s="93"/>
      <c r="N111" s="93"/>
      <c r="O111" s="93"/>
      <c r="P111" s="94"/>
      <c r="Q111" s="94"/>
      <c r="R111" s="18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93"/>
      <c r="M112" s="93"/>
      <c r="N112" s="93"/>
      <c r="O112" s="93"/>
      <c r="P112" s="94"/>
      <c r="Q112" s="94"/>
      <c r="R112" s="18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93"/>
      <c r="M113" s="93"/>
      <c r="N113" s="93"/>
      <c r="O113" s="93"/>
      <c r="P113" s="94"/>
      <c r="Q113" s="94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93"/>
      <c r="M114" s="93"/>
      <c r="N114" s="93"/>
      <c r="O114" s="93"/>
      <c r="P114" s="94"/>
      <c r="Q114" s="94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93"/>
      <c r="M115" s="93"/>
      <c r="N115" s="93"/>
      <c r="O115" s="93"/>
      <c r="P115" s="94"/>
      <c r="Q115" s="94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93"/>
      <c r="M116" s="93"/>
      <c r="N116" s="93"/>
      <c r="O116" s="93"/>
      <c r="P116" s="94"/>
      <c r="Q116" s="94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93"/>
      <c r="M117" s="93"/>
      <c r="N117" s="93"/>
      <c r="O117" s="93"/>
      <c r="P117" s="94"/>
      <c r="Q117" s="94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93"/>
      <c r="M118" s="93"/>
      <c r="N118" s="93"/>
      <c r="O118" s="93"/>
      <c r="P118" s="94"/>
      <c r="Q118" s="94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93"/>
      <c r="M119" s="93"/>
      <c r="N119" s="93"/>
      <c r="O119" s="93"/>
      <c r="P119" s="94"/>
      <c r="Q119" s="94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93"/>
      <c r="M120" s="93"/>
      <c r="N120" s="93"/>
      <c r="O120" s="93"/>
      <c r="P120" s="94"/>
      <c r="Q120" s="94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93"/>
      <c r="M121" s="93"/>
      <c r="N121" s="93"/>
      <c r="O121" s="93"/>
      <c r="P121" s="94"/>
      <c r="Q121" s="94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93"/>
      <c r="M122" s="93"/>
      <c r="N122" s="93"/>
      <c r="O122" s="93"/>
      <c r="P122" s="94"/>
      <c r="Q122" s="94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93"/>
      <c r="M123" s="93"/>
      <c r="N123" s="93"/>
      <c r="O123" s="93"/>
      <c r="P123" s="94"/>
      <c r="Q123" s="94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93"/>
      <c r="M124" s="93"/>
      <c r="N124" s="93"/>
      <c r="O124" s="93"/>
      <c r="P124" s="94"/>
      <c r="Q124" s="94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93"/>
      <c r="M125" s="93"/>
      <c r="N125" s="93"/>
      <c r="O125" s="93"/>
      <c r="P125" s="94"/>
      <c r="Q125" s="94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93"/>
      <c r="M126" s="93"/>
      <c r="N126" s="93"/>
      <c r="O126" s="93"/>
      <c r="P126" s="94"/>
      <c r="Q126" s="94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93"/>
      <c r="M127" s="93"/>
      <c r="N127" s="93"/>
      <c r="O127" s="93"/>
      <c r="P127" s="94"/>
      <c r="Q127" s="94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93"/>
      <c r="M128" s="93"/>
      <c r="N128" s="93"/>
      <c r="O128" s="93"/>
      <c r="P128" s="94"/>
      <c r="Q128" s="94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93"/>
      <c r="M129" s="93"/>
      <c r="N129" s="93"/>
      <c r="O129" s="93"/>
      <c r="P129" s="94"/>
      <c r="Q129" s="94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93"/>
      <c r="M130" s="93"/>
      <c r="N130" s="93"/>
      <c r="O130" s="93"/>
      <c r="P130" s="94"/>
      <c r="Q130" s="94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93"/>
      <c r="M131" s="93"/>
      <c r="N131" s="93"/>
      <c r="O131" s="93"/>
      <c r="P131" s="94"/>
      <c r="Q131" s="94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93"/>
      <c r="M132" s="93"/>
      <c r="N132" s="93"/>
      <c r="O132" s="93"/>
      <c r="P132" s="94"/>
      <c r="Q132" s="94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93"/>
      <c r="M133" s="93"/>
      <c r="N133" s="93"/>
      <c r="O133" s="93"/>
      <c r="P133" s="94"/>
      <c r="Q133" s="94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93"/>
      <c r="M134" s="93"/>
      <c r="N134" s="93"/>
      <c r="O134" s="93"/>
      <c r="P134" s="94"/>
      <c r="Q134" s="94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93"/>
      <c r="M135" s="93"/>
      <c r="N135" s="93"/>
      <c r="O135" s="93"/>
      <c r="P135" s="94"/>
      <c r="Q135" s="94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93"/>
      <c r="M136" s="93"/>
      <c r="N136" s="93"/>
      <c r="O136" s="93"/>
      <c r="P136" s="94"/>
      <c r="Q136" s="94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93"/>
      <c r="M137" s="93"/>
      <c r="N137" s="93"/>
      <c r="O137" s="93"/>
      <c r="P137" s="94"/>
      <c r="Q137" s="94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93"/>
      <c r="M138" s="93"/>
      <c r="N138" s="93"/>
      <c r="O138" s="93"/>
      <c r="P138" s="94"/>
      <c r="Q138" s="94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93"/>
      <c r="M139" s="93"/>
      <c r="N139" s="93"/>
      <c r="O139" s="93"/>
      <c r="P139" s="94"/>
      <c r="Q139" s="94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93"/>
      <c r="M140" s="93"/>
      <c r="N140" s="93"/>
      <c r="O140" s="93"/>
      <c r="P140" s="94"/>
      <c r="Q140" s="94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93"/>
      <c r="M141" s="93"/>
      <c r="N141" s="93"/>
      <c r="O141" s="93"/>
      <c r="P141" s="94"/>
      <c r="Q141" s="94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93"/>
      <c r="M142" s="93"/>
      <c r="N142" s="93"/>
      <c r="O142" s="93"/>
      <c r="P142" s="94"/>
      <c r="Q142" s="94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93"/>
      <c r="M143" s="93"/>
      <c r="N143" s="93"/>
      <c r="O143" s="93"/>
      <c r="P143" s="94"/>
      <c r="Q143" s="94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93"/>
      <c r="M144" s="93"/>
      <c r="N144" s="93"/>
      <c r="O144" s="93"/>
      <c r="P144" s="94"/>
      <c r="Q144" s="94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93"/>
      <c r="M145" s="93"/>
      <c r="N145" s="93"/>
      <c r="O145" s="93"/>
      <c r="P145" s="94"/>
      <c r="Q145" s="94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93"/>
      <c r="M146" s="93"/>
      <c r="N146" s="93"/>
      <c r="O146" s="93"/>
      <c r="P146" s="94"/>
      <c r="Q146" s="94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93"/>
      <c r="M147" s="93"/>
      <c r="N147" s="93"/>
      <c r="O147" s="93"/>
      <c r="P147" s="94"/>
      <c r="Q147" s="94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93"/>
      <c r="M148" s="93"/>
      <c r="N148" s="93"/>
      <c r="O148" s="93"/>
      <c r="P148" s="94"/>
      <c r="Q148" s="94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93"/>
      <c r="M149" s="93"/>
      <c r="N149" s="93"/>
      <c r="O149" s="93"/>
      <c r="P149" s="94"/>
      <c r="Q149" s="94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93"/>
      <c r="M150" s="93"/>
      <c r="N150" s="93"/>
      <c r="O150" s="93"/>
      <c r="P150" s="94"/>
      <c r="Q150" s="94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93"/>
      <c r="M151" s="93"/>
      <c r="N151" s="93"/>
      <c r="O151" s="93"/>
      <c r="P151" s="94"/>
      <c r="Q151" s="94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93"/>
      <c r="M152" s="93"/>
      <c r="N152" s="93"/>
      <c r="O152" s="93"/>
      <c r="P152" s="94"/>
      <c r="Q152" s="94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93"/>
      <c r="M153" s="93"/>
      <c r="N153" s="93"/>
      <c r="O153" s="93"/>
      <c r="P153" s="94"/>
      <c r="Q153" s="94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93"/>
      <c r="M154" s="93"/>
      <c r="N154" s="93"/>
      <c r="O154" s="93"/>
      <c r="P154" s="94"/>
      <c r="Q154" s="94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93"/>
      <c r="M155" s="93"/>
      <c r="N155" s="93"/>
      <c r="O155" s="93"/>
      <c r="P155" s="94"/>
      <c r="Q155" s="94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93"/>
      <c r="M156" s="93"/>
      <c r="N156" s="93"/>
      <c r="O156" s="93"/>
      <c r="P156" s="94"/>
      <c r="Q156" s="94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93"/>
      <c r="M157" s="93"/>
      <c r="N157" s="93"/>
      <c r="O157" s="93"/>
      <c r="P157" s="94"/>
      <c r="Q157" s="94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93"/>
      <c r="M158" s="93"/>
      <c r="N158" s="93"/>
      <c r="O158" s="93"/>
      <c r="P158" s="94"/>
      <c r="Q158" s="94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93"/>
      <c r="M159" s="93"/>
      <c r="N159" s="93"/>
      <c r="O159" s="93"/>
      <c r="P159" s="94"/>
      <c r="Q159" s="94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93"/>
      <c r="M160" s="93"/>
      <c r="N160" s="93"/>
      <c r="O160" s="93"/>
      <c r="P160" s="94"/>
      <c r="Q160" s="94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93"/>
      <c r="M161" s="93"/>
      <c r="N161" s="93"/>
      <c r="O161" s="93"/>
      <c r="P161" s="94"/>
      <c r="Q161" s="94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93"/>
      <c r="M162" s="93"/>
      <c r="N162" s="93"/>
      <c r="O162" s="93"/>
      <c r="P162" s="94"/>
      <c r="Q162" s="94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93"/>
      <c r="M163" s="93"/>
      <c r="N163" s="93"/>
      <c r="O163" s="93"/>
      <c r="P163" s="94"/>
      <c r="Q163" s="94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93"/>
      <c r="M164" s="93"/>
      <c r="N164" s="93"/>
      <c r="O164" s="93"/>
      <c r="P164" s="94"/>
      <c r="Q164" s="94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93"/>
      <c r="M165" s="93"/>
      <c r="N165" s="93"/>
      <c r="O165" s="93"/>
      <c r="P165" s="94"/>
      <c r="Q165" s="94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93"/>
      <c r="M166" s="93"/>
      <c r="N166" s="93"/>
      <c r="O166" s="93"/>
      <c r="P166" s="94"/>
      <c r="Q166" s="94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93"/>
      <c r="M167" s="93"/>
      <c r="N167" s="93"/>
      <c r="O167" s="93"/>
      <c r="P167" s="94"/>
      <c r="Q167" s="94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93"/>
      <c r="M168" s="93"/>
      <c r="N168" s="93"/>
      <c r="O168" s="93"/>
      <c r="P168" s="94"/>
      <c r="Q168" s="94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93"/>
      <c r="M169" s="93"/>
      <c r="N169" s="93"/>
      <c r="O169" s="93"/>
      <c r="P169" s="94"/>
      <c r="Q169" s="94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93"/>
      <c r="M170" s="93"/>
      <c r="N170" s="93"/>
      <c r="O170" s="93"/>
      <c r="P170" s="94"/>
      <c r="Q170" s="94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93"/>
      <c r="M171" s="93"/>
      <c r="N171" s="93"/>
      <c r="O171" s="93"/>
      <c r="P171" s="94"/>
      <c r="Q171" s="94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93"/>
      <c r="M172" s="93"/>
      <c r="N172" s="93"/>
      <c r="O172" s="93"/>
      <c r="P172" s="94"/>
      <c r="Q172" s="94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93"/>
      <c r="M173" s="93"/>
      <c r="N173" s="93"/>
      <c r="O173" s="93"/>
      <c r="P173" s="94"/>
      <c r="Q173" s="94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93"/>
      <c r="M174" s="93"/>
      <c r="N174" s="93"/>
      <c r="O174" s="93"/>
      <c r="P174" s="94"/>
      <c r="Q174" s="94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93"/>
      <c r="M175" s="93"/>
      <c r="N175" s="93"/>
      <c r="O175" s="93"/>
      <c r="P175" s="94"/>
      <c r="Q175" s="94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93"/>
      <c r="M176" s="93"/>
      <c r="N176" s="93"/>
      <c r="O176" s="93"/>
      <c r="P176" s="94"/>
      <c r="Q176" s="94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93"/>
      <c r="M177" s="93"/>
      <c r="N177" s="93"/>
      <c r="O177" s="93"/>
      <c r="P177" s="94"/>
      <c r="Q177" s="94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93"/>
      <c r="M178" s="93"/>
      <c r="N178" s="93"/>
      <c r="O178" s="93"/>
      <c r="P178" s="94"/>
      <c r="Q178" s="94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93"/>
      <c r="M179" s="93"/>
      <c r="N179" s="93"/>
      <c r="O179" s="93"/>
      <c r="P179" s="94"/>
      <c r="Q179" s="94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93"/>
      <c r="M180" s="93"/>
      <c r="N180" s="93"/>
      <c r="O180" s="93"/>
      <c r="P180" s="94"/>
      <c r="Q180" s="94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93"/>
      <c r="M181" s="93"/>
      <c r="N181" s="93"/>
      <c r="O181" s="93"/>
      <c r="P181" s="94"/>
      <c r="Q181" s="94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93"/>
      <c r="M182" s="93"/>
      <c r="N182" s="93"/>
      <c r="O182" s="93"/>
      <c r="P182" s="94"/>
      <c r="Q182" s="94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93"/>
      <c r="M183" s="93"/>
      <c r="N183" s="93"/>
      <c r="O183" s="93"/>
      <c r="P183" s="94"/>
      <c r="Q183" s="94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93"/>
      <c r="M184" s="93"/>
      <c r="N184" s="93"/>
      <c r="O184" s="93"/>
      <c r="P184" s="94"/>
      <c r="Q184" s="94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93"/>
      <c r="M185" s="93"/>
      <c r="N185" s="93"/>
      <c r="O185" s="93"/>
      <c r="P185" s="94"/>
      <c r="Q185" s="94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93"/>
      <c r="M186" s="93"/>
      <c r="N186" s="93"/>
      <c r="O186" s="93"/>
      <c r="P186" s="94"/>
      <c r="Q186" s="94"/>
      <c r="R186" s="18"/>
    </row>
    <row r="187" spans="1:18" ht="19.5" customHeight="1">
      <c r="A187" s="23"/>
      <c r="B187" s="24"/>
      <c r="C187" s="24"/>
      <c r="D187" s="18"/>
      <c r="E187" s="18"/>
      <c r="F187" s="18"/>
      <c r="G187" s="18"/>
      <c r="H187" s="18"/>
      <c r="I187" s="18"/>
      <c r="J187" s="18"/>
      <c r="K187" s="18"/>
      <c r="L187" s="93"/>
      <c r="M187" s="93"/>
      <c r="N187" s="93"/>
      <c r="O187" s="93"/>
      <c r="P187" s="94"/>
      <c r="Q187" s="94"/>
      <c r="R187" s="18"/>
    </row>
    <row r="188" spans="1:18" ht="19.5" customHeight="1">
      <c r="A188" s="23"/>
      <c r="B188" s="24"/>
      <c r="C188" s="24"/>
      <c r="D188" s="18"/>
      <c r="E188" s="18"/>
      <c r="F188" s="18"/>
      <c r="G188" s="18"/>
      <c r="H188" s="18"/>
      <c r="I188" s="18"/>
      <c r="J188" s="18"/>
      <c r="K188" s="18"/>
      <c r="L188" s="93"/>
      <c r="M188" s="93"/>
      <c r="N188" s="93"/>
      <c r="O188" s="93"/>
      <c r="P188" s="94"/>
      <c r="Q188" s="94"/>
      <c r="R188" s="18"/>
    </row>
    <row r="189" spans="16:17" ht="19.5" customHeight="1">
      <c r="P189" s="12"/>
      <c r="Q189" s="12"/>
    </row>
    <row r="190" spans="16:17" ht="19.5" customHeight="1">
      <c r="P190" s="12"/>
      <c r="Q190" s="12"/>
    </row>
    <row r="191" spans="16:17" ht="19.5" customHeight="1">
      <c r="P191" s="12"/>
      <c r="Q191" s="12"/>
    </row>
    <row r="192" spans="16:17" ht="19.5" customHeight="1">
      <c r="P192" s="12"/>
      <c r="Q192" s="12"/>
    </row>
    <row r="193" spans="16:17" ht="19.5" customHeight="1">
      <c r="P193" s="12"/>
      <c r="Q193" s="12"/>
    </row>
    <row r="194" spans="16:17" ht="19.5" customHeight="1">
      <c r="P194" s="12"/>
      <c r="Q194" s="12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spans="16:17" ht="19.5" customHeight="1">
      <c r="P213" s="12"/>
      <c r="Q213" s="12"/>
    </row>
    <row r="214" spans="16:17" ht="19.5" customHeight="1">
      <c r="P214" s="12"/>
      <c r="Q214" s="12"/>
    </row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 selectLockedCells="1" selectUnlockedCells="1"/>
  <mergeCells count="30">
    <mergeCell ref="A3:C3"/>
    <mergeCell ref="A73:A74"/>
    <mergeCell ref="B73:B74"/>
    <mergeCell ref="K73:K74"/>
    <mergeCell ref="D73:D74"/>
    <mergeCell ref="C73:C74"/>
    <mergeCell ref="H73:J73"/>
    <mergeCell ref="J70:R70"/>
    <mergeCell ref="B70:D70"/>
    <mergeCell ref="O73:O74"/>
    <mergeCell ref="R73:R74"/>
    <mergeCell ref="M73:M74"/>
    <mergeCell ref="O11:O13"/>
    <mergeCell ref="R11:R13"/>
    <mergeCell ref="A7:R7"/>
    <mergeCell ref="B11:B13"/>
    <mergeCell ref="A11:A13"/>
    <mergeCell ref="K11:K13"/>
    <mergeCell ref="L11:L13"/>
    <mergeCell ref="M11:M13"/>
    <mergeCell ref="B9:R9"/>
    <mergeCell ref="N73:N74"/>
    <mergeCell ref="D11:D13"/>
    <mergeCell ref="C11:C13"/>
    <mergeCell ref="N11:N13"/>
    <mergeCell ref="H11:J11"/>
    <mergeCell ref="G11:G13"/>
    <mergeCell ref="F11:F13"/>
    <mergeCell ref="E11:E13"/>
    <mergeCell ref="L73:L74"/>
  </mergeCells>
  <printOptions/>
  <pageMargins left="0.35433070866141736" right="0" top="0.8267716535433072" bottom="0.5511811023622047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Contabilitate 2</cp:lastModifiedBy>
  <cp:lastPrinted>2021-01-14T07:34:34Z</cp:lastPrinted>
  <dcterms:created xsi:type="dcterms:W3CDTF">2016-03-14T20:32:55Z</dcterms:created>
  <dcterms:modified xsi:type="dcterms:W3CDTF">2021-02-16T08:18:06Z</dcterms:modified>
  <cp:category/>
  <cp:version/>
  <cp:contentType/>
  <cp:contentStatus/>
</cp:coreProperties>
</file>